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7AEEF95F-5FE8-415F-B8E0-1670724A15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ERADOR DE BALANZA 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'OPERADOR DE BALANZA '!$A$6:$AE$35</definedName>
    <definedName name="_xlnm.Print_Area" localSheetId="0">'OPERADOR DE BALANZA '!$A$1:$AC$46</definedName>
    <definedName name="DECISION">[1]OTROS!$D$2:$D$3</definedName>
    <definedName name="MATRIZ_PELG_BS_IPER">[2]PELIGROS!$B$7:$E$203</definedName>
    <definedName name="PELIGROS_IPER">[2]PELIGROS!$B$7:$D$203</definedName>
    <definedName name="_xlnm.Print_Titles" localSheetId="0">'OPERADOR DE BALANZA '!$1:$6</definedName>
    <definedName name="VALOR">[3]OTROS!$C$2:$C$5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" i="1" l="1"/>
  <c r="AB46" i="1" s="1"/>
  <c r="AC46" i="1" s="1"/>
  <c r="N46" i="1"/>
  <c r="O46" i="1" s="1"/>
  <c r="L46" i="1"/>
  <c r="AC45" i="1"/>
  <c r="AB45" i="1"/>
  <c r="Z45" i="1"/>
  <c r="L45" i="1"/>
  <c r="N45" i="1" s="1"/>
  <c r="O45" i="1" s="1"/>
  <c r="Z44" i="1"/>
  <c r="AB44" i="1" s="1"/>
  <c r="AC44" i="1" s="1"/>
  <c r="O44" i="1"/>
  <c r="N44" i="1"/>
  <c r="L44" i="1"/>
  <c r="Z43" i="1"/>
  <c r="AB43" i="1" s="1"/>
  <c r="AC43" i="1" s="1"/>
  <c r="N43" i="1"/>
  <c r="O43" i="1" s="1"/>
  <c r="L43" i="1"/>
  <c r="D43" i="1"/>
  <c r="C43" i="1"/>
  <c r="Z42" i="1"/>
  <c r="AB42" i="1" s="1"/>
  <c r="AC42" i="1" s="1"/>
  <c r="L42" i="1"/>
  <c r="N42" i="1" s="1"/>
  <c r="O42" i="1" s="1"/>
  <c r="AB41" i="1"/>
  <c r="AC41" i="1" s="1"/>
  <c r="Z41" i="1"/>
  <c r="N41" i="1"/>
  <c r="O41" i="1" s="1"/>
  <c r="L41" i="1"/>
  <c r="Z40" i="1"/>
  <c r="AB40" i="1" s="1"/>
  <c r="AC40" i="1" s="1"/>
  <c r="L40" i="1"/>
  <c r="N40" i="1" s="1"/>
  <c r="O40" i="1" s="1"/>
  <c r="Z39" i="1"/>
  <c r="AB39" i="1" s="1"/>
  <c r="AC39" i="1" s="1"/>
  <c r="L39" i="1"/>
  <c r="N39" i="1" s="1"/>
  <c r="O39" i="1" s="1"/>
  <c r="Z38" i="1"/>
  <c r="AB38" i="1" s="1"/>
  <c r="AC38" i="1" s="1"/>
  <c r="N38" i="1"/>
  <c r="O38" i="1" s="1"/>
  <c r="L38" i="1"/>
  <c r="AB37" i="1"/>
  <c r="AC37" i="1" s="1"/>
  <c r="Z37" i="1"/>
  <c r="L37" i="1"/>
  <c r="N37" i="1" s="1"/>
  <c r="O37" i="1" s="1"/>
  <c r="Z36" i="1"/>
  <c r="AB36" i="1" s="1"/>
  <c r="AC36" i="1" s="1"/>
  <c r="L36" i="1"/>
  <c r="N36" i="1" s="1"/>
  <c r="O36" i="1" s="1"/>
  <c r="Z35" i="1"/>
  <c r="AB35" i="1" s="1"/>
  <c r="AC35" i="1" s="1"/>
  <c r="L35" i="1"/>
  <c r="N35" i="1" s="1"/>
  <c r="O35" i="1" s="1"/>
  <c r="Z34" i="1"/>
  <c r="AB34" i="1" s="1"/>
  <c r="AC34" i="1" s="1"/>
  <c r="N34" i="1"/>
  <c r="O34" i="1" s="1"/>
  <c r="L34" i="1"/>
  <c r="AB33" i="1"/>
  <c r="AC33" i="1" s="1"/>
  <c r="Z33" i="1"/>
  <c r="L33" i="1"/>
  <c r="N33" i="1" s="1"/>
  <c r="O33" i="1" s="1"/>
  <c r="Z32" i="1"/>
  <c r="AB32" i="1" s="1"/>
  <c r="AC32" i="1" s="1"/>
  <c r="L32" i="1"/>
  <c r="N32" i="1" s="1"/>
  <c r="O32" i="1" s="1"/>
  <c r="Z31" i="1"/>
  <c r="AB31" i="1" s="1"/>
  <c r="AC31" i="1" s="1"/>
  <c r="L31" i="1"/>
  <c r="N31" i="1" s="1"/>
  <c r="O31" i="1" s="1"/>
  <c r="Z30" i="1"/>
  <c r="AB30" i="1" s="1"/>
  <c r="AC30" i="1" s="1"/>
  <c r="N30" i="1"/>
  <c r="O30" i="1" s="1"/>
  <c r="L30" i="1"/>
  <c r="AB29" i="1"/>
  <c r="AC29" i="1" s="1"/>
  <c r="Z29" i="1"/>
  <c r="L29" i="1"/>
  <c r="N29" i="1" s="1"/>
  <c r="O29" i="1" s="1"/>
  <c r="Z28" i="1"/>
  <c r="AB28" i="1" s="1"/>
  <c r="AC28" i="1" s="1"/>
  <c r="L28" i="1"/>
  <c r="N28" i="1" s="1"/>
  <c r="O28" i="1" s="1"/>
  <c r="Z27" i="1"/>
  <c r="AB27" i="1" s="1"/>
  <c r="AC27" i="1" s="1"/>
  <c r="L27" i="1"/>
  <c r="N27" i="1" s="1"/>
  <c r="O27" i="1" s="1"/>
  <c r="Z26" i="1"/>
  <c r="AB26" i="1" s="1"/>
  <c r="AC26" i="1" s="1"/>
  <c r="L26" i="1"/>
  <c r="N26" i="1" s="1"/>
  <c r="O26" i="1" s="1"/>
  <c r="AB25" i="1"/>
  <c r="AC25" i="1" s="1"/>
  <c r="Z25" i="1"/>
  <c r="L25" i="1"/>
  <c r="N25" i="1" s="1"/>
  <c r="O25" i="1" s="1"/>
  <c r="D25" i="1"/>
  <c r="C25" i="1"/>
  <c r="AB24" i="1"/>
  <c r="AC24" i="1" s="1"/>
  <c r="Z24" i="1"/>
  <c r="L24" i="1"/>
  <c r="N24" i="1" s="1"/>
  <c r="O24" i="1" s="1"/>
  <c r="Z23" i="1"/>
  <c r="AB23" i="1" s="1"/>
  <c r="AC23" i="1" s="1"/>
  <c r="O23" i="1"/>
  <c r="N23" i="1"/>
  <c r="L23" i="1"/>
  <c r="Z22" i="1"/>
  <c r="AB22" i="1" s="1"/>
  <c r="AC22" i="1" s="1"/>
  <c r="L22" i="1"/>
  <c r="N22" i="1" s="1"/>
  <c r="O22" i="1" s="1"/>
  <c r="D22" i="1"/>
  <c r="C22" i="1"/>
  <c r="Z21" i="1"/>
  <c r="AB21" i="1" s="1"/>
  <c r="AC21" i="1" s="1"/>
  <c r="L21" i="1"/>
  <c r="N21" i="1" s="1"/>
  <c r="O21" i="1" s="1"/>
  <c r="D21" i="1"/>
  <c r="C21" i="1"/>
  <c r="Z20" i="1"/>
  <c r="AB20" i="1" s="1"/>
  <c r="AC20" i="1" s="1"/>
  <c r="L20" i="1"/>
  <c r="N20" i="1" s="1"/>
  <c r="O20" i="1" s="1"/>
  <c r="D20" i="1"/>
  <c r="C20" i="1"/>
  <c r="Z19" i="1"/>
  <c r="AB19" i="1" s="1"/>
  <c r="AC19" i="1" s="1"/>
  <c r="L19" i="1"/>
  <c r="N19" i="1" s="1"/>
  <c r="O19" i="1" s="1"/>
  <c r="D19" i="1"/>
  <c r="C19" i="1"/>
  <c r="Z18" i="1"/>
  <c r="AB18" i="1" s="1"/>
  <c r="AC18" i="1" s="1"/>
  <c r="L18" i="1"/>
  <c r="N18" i="1" s="1"/>
  <c r="O18" i="1" s="1"/>
  <c r="D18" i="1"/>
  <c r="C18" i="1"/>
  <c r="Z17" i="1"/>
  <c r="AB17" i="1" s="1"/>
  <c r="AC17" i="1" s="1"/>
  <c r="L17" i="1"/>
  <c r="N17" i="1" s="1"/>
  <c r="O17" i="1" s="1"/>
  <c r="AC16" i="1"/>
  <c r="O16" i="1"/>
  <c r="N16" i="1"/>
  <c r="D16" i="1"/>
  <c r="C16" i="1"/>
  <c r="Z15" i="1"/>
  <c r="AB15" i="1" s="1"/>
  <c r="AC15" i="1" s="1"/>
  <c r="O15" i="1"/>
  <c r="N15" i="1"/>
  <c r="L15" i="1"/>
  <c r="D15" i="1"/>
  <c r="C15" i="1"/>
  <c r="Z14" i="1"/>
  <c r="AB14" i="1" s="1"/>
  <c r="AC14" i="1" s="1"/>
  <c r="O14" i="1"/>
  <c r="N14" i="1"/>
  <c r="L14" i="1"/>
  <c r="D14" i="1"/>
  <c r="C14" i="1"/>
  <c r="Z13" i="1"/>
  <c r="AB13" i="1" s="1"/>
  <c r="AC13" i="1" s="1"/>
  <c r="O13" i="1"/>
  <c r="N13" i="1"/>
  <c r="L13" i="1"/>
  <c r="D13" i="1"/>
  <c r="C13" i="1"/>
  <c r="Z12" i="1"/>
  <c r="AB12" i="1" s="1"/>
  <c r="AC12" i="1" s="1"/>
  <c r="O12" i="1"/>
  <c r="N12" i="1"/>
  <c r="L12" i="1"/>
  <c r="D12" i="1"/>
  <c r="C12" i="1"/>
  <c r="Z11" i="1"/>
  <c r="AB11" i="1" s="1"/>
  <c r="AC11" i="1" s="1"/>
  <c r="O11" i="1"/>
  <c r="N11" i="1"/>
  <c r="L11" i="1"/>
  <c r="D11" i="1"/>
  <c r="C11" i="1"/>
  <c r="Z10" i="1"/>
  <c r="AB10" i="1" s="1"/>
  <c r="AC10" i="1" s="1"/>
  <c r="O10" i="1"/>
  <c r="N10" i="1"/>
  <c r="L10" i="1"/>
  <c r="D10" i="1"/>
  <c r="C10" i="1"/>
  <c r="Z9" i="1"/>
  <c r="AB9" i="1" s="1"/>
  <c r="AC9" i="1" s="1"/>
  <c r="O9" i="1"/>
  <c r="N9" i="1"/>
  <c r="L9" i="1"/>
  <c r="D9" i="1"/>
  <c r="C9" i="1"/>
  <c r="Z8" i="1"/>
  <c r="AB8" i="1" s="1"/>
  <c r="AC8" i="1" s="1"/>
  <c r="O8" i="1"/>
  <c r="N8" i="1"/>
  <c r="L8" i="1"/>
  <c r="D8" i="1"/>
  <c r="C8" i="1"/>
  <c r="Z7" i="1"/>
  <c r="AB7" i="1" s="1"/>
  <c r="AC7" i="1" s="1"/>
  <c r="O7" i="1"/>
  <c r="N7" i="1"/>
  <c r="L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rFont val="Tahoma"/>
            <charset val="134"/>
          </rPr>
          <t>Jehová Yyd Vicente Marchán:</t>
        </r>
        <r>
          <rPr>
            <sz val="9"/>
            <rFont val="Tahoma"/>
            <charset val="134"/>
          </rPr>
          <t xml:space="preserve">
</t>
        </r>
        <r>
          <rPr>
            <sz val="12"/>
            <rFont val="Tahoma"/>
            <charset val="134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<sst xmlns="http://schemas.openxmlformats.org/spreadsheetml/2006/main" count="505" uniqueCount="235">
  <si>
    <t>MATRIZ DE IDENTIFICACIÓN DE PELIGROS, EVALUACIÓN DE RIESGOS Y CONTROL EN INDUSTRIAS DEL SHANUSI</t>
  </si>
  <si>
    <t>CÓDIGO</t>
  </si>
  <si>
    <t>IP-SST-IDS-017</t>
  </si>
  <si>
    <t>VERSIÓN</t>
  </si>
  <si>
    <t>V:01</t>
  </si>
  <si>
    <t>EMPRESA:</t>
  </si>
  <si>
    <t>INDUSTRIAS DEL SHANUSI</t>
  </si>
  <si>
    <t>PUESTO DE TRABAJO:</t>
  </si>
  <si>
    <t>OPERADOR DE BALANZA</t>
  </si>
  <si>
    <t>PROCESO</t>
  </si>
  <si>
    <t>ADMINISTRACION</t>
  </si>
  <si>
    <t>GENERO</t>
  </si>
  <si>
    <t>INDISTINTO</t>
  </si>
  <si>
    <t>IDENTIFICACIÓN DE PELIGROS Y EVALUACION DE RIESGOS</t>
  </si>
  <si>
    <t>TIPO DE ACTIVIDAD</t>
  </si>
  <si>
    <t>TIPO DE PELIGRO</t>
  </si>
  <si>
    <t>Tipo de Riesgo S(Seguridad) / SO(Salud Ocupacional)</t>
  </si>
  <si>
    <t>EVALUACIÓN</t>
  </si>
  <si>
    <t>NORMATIVA LEGAL</t>
  </si>
  <si>
    <t>MEDIDAS DE CONTROL DEL RIESGO / PROGRAMA DE SST</t>
  </si>
  <si>
    <t>RE-EVALUACIÓN</t>
  </si>
  <si>
    <t>ACTIVIDAD</t>
  </si>
  <si>
    <t>DESCRIPCIÓN DE PELIGRO / EVENTO PELIGROSO</t>
  </si>
  <si>
    <t>RIESGO ASOCIADO</t>
  </si>
  <si>
    <t>Rutinaria (R), No Rutinaria (NR), Emergencia (E)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</si>
  <si>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</si>
  <si>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</si>
  <si>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</si>
  <si>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</si>
  <si>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</si>
  <si>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</si>
  <si>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</si>
  <si>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</si>
  <si>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</si>
  <si>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</si>
  <si>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</si>
  <si>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</si>
  <si>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</si>
  <si>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X
SEVERIDAD</t>
  </si>
  <si>
    <t>Actividades administrativas (Pesado de unidades que transportan rasimo de frutos, pesado de aceite de crudo de palma y palmiste).</t>
  </si>
  <si>
    <t>R</t>
  </si>
  <si>
    <t>ELECTRICO</t>
  </si>
  <si>
    <t>S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</si>
  <si>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</si>
  <si>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-</t>
  </si>
  <si>
    <t xml:space="preserve">Inpeccion del area de trabajo, capacitacion en negativa al trabajo inseguro, capacitacion en IPERC y mapa de riesgo, capacitacion en pausas activas, capacitacion en uso correcto de epps, supervisión constante, capacitacion en procedimiento en caso de accidentes e incidentes de trabajo, capacitacion en plan de emergencia </t>
  </si>
  <si>
    <t>Camisa, pantalón jean, zapatos  de seguridad.</t>
  </si>
  <si>
    <t>NR</t>
  </si>
  <si>
    <t>FISICO</t>
  </si>
  <si>
    <t>SO</t>
  </si>
  <si>
    <t xml:space="preserve">Pausas activas, capacitación en uso correcto de EPPs, monitores ocupacionales, capacitacion en negativa al trabajo inseguro, capacitacion en procedimeinto en caso de accidentes e incidentes de trabajo, capacitación em IPERC y mapa de riesgo </t>
  </si>
  <si>
    <t>ERGONOMICO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</si>
  <si>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</si>
  <si>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Pausas activas, capacitación en uso correcto de epps, monitores ocupacionales,  capacitacion en negativa al trabajo inseguro, capacitacion en procedimeinto en caso de accidentes e incidentes de trabajo, capacitación em IPERC y mapa de riesgo </t>
  </si>
  <si>
    <t>PSICOLOGICO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</si>
  <si>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</si>
  <si>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 Descanso adecuado minimo 8 horas, supervición constante, realizar pausas activas, Capacitación sobre uso correcto de EPP, capacitacion en negativa al trabajo inseguro, capacitacion en IPERC y mapa de riesgo, capacitacion en procedimiento en caso de accidentes e incidentes de trabajo</t>
  </si>
  <si>
    <t>Polo, pantalón jean zapatos de seguridad.</t>
  </si>
  <si>
    <t>Charla en riesgos disergonómicos, Pausas activas para el cuerpo, manos y vista, Capacitación sobre uso correcto de EPPS, capacitacitacion en negativa al trabajo inseguro, capacitacion en procedimiento en caso de accidentes e incidentes de trabajo, capacitacion en IPERC y mapa de riesgo</t>
  </si>
  <si>
    <t xml:space="preserve">Pausas activas, capacitación en uso correcto de EPPs, monitores ocupacionales,  capacitacion en negativa al trabajo inseguro, capacitacion en procedimeinto en caso de accidentes e incidentes de trabajo, capacitación em IPERC y mapa de riesgo </t>
  </si>
  <si>
    <t>Dar conformidad a productos de despacho.</t>
  </si>
  <si>
    <t>INFLENCIA EXTERNA</t>
  </si>
  <si>
    <t>Capacitación de uso correcto de EPP,  Capacitación en riesgos de la exposición a la radiación UV, implementacion de bloqueador solar, capacitacion en IPERC y mapa de riesgo</t>
  </si>
  <si>
    <t>LOCATIVO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</si>
  <si>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</si>
  <si>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Capacitación en uso correcto de EPP, Reporte de inspección de condiciones inseguras.</t>
  </si>
  <si>
    <t>Señalización y demarcación de vías peatonales, Capacitación sobre los riesgos del tránsito vehicular, Capacitación del Procedimiento de uso correcto de EPP, Señalización con letreros de seguridad, capapcitacion en transito peatonal a la defensiva, capacitación en manejo a la defensiva, capacitacion en procedimiento en caso de accidentes e incidentes de trabajo</t>
  </si>
  <si>
    <t>Orden de precintos de seguridad en oficina</t>
  </si>
  <si>
    <t>Guías metálicas de precinto</t>
  </si>
  <si>
    <t>Cortes, rasmilladuras.</t>
  </si>
  <si>
    <t>MECANICO</t>
  </si>
  <si>
    <t>Inspección de equipos y herramientas, Capacitación del uso correcto de EPP, capacitación en IPERC y mapa de riesgo, capacitación en negativa al trabajo inseguro</t>
  </si>
  <si>
    <t xml:space="preserve"> Capacitación de uso correcto de EPP. Capacitacion en negativa  al trabajo inseguro, señalizaciones de seguridad, supervision constante, capacitación en procedimeinto en caso de accidentes e incidentes de trabajo, capacitacion en transito peatonal a la defensiva</t>
  </si>
  <si>
    <t>Desinfección de manos, herramientas y superficies de trabajo</t>
  </si>
  <si>
    <t>QUIMICO</t>
  </si>
  <si>
    <t>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1275-2021-MINSA,  D.S N° 130-2022-PCM, Decreto Supremo que declara Estado de Emergencia Nacional por las circunstancias que afectan la vida y salud de las personas como consecuencia de la COVID-19. D.S N° 118-2022-PCM, Decreto Supremo que prorroga el Estado de Emergencia Nacional declarado por el Decreto Supremo Nº 016-2022-PCM, R.M N° 675-2022/MINSA, Modifican la Directiva Administrativa que establece las disposiciones para la vigilancia, prevención y control de la salud de los trabajadores con riesgo de exposición a SARS-CoV-2, aprobada por Resolución Ministerial Nº 1275-2021/MINSA</t>
  </si>
  <si>
    <t>Manejo de hojas MSDS, Capacitación en hojas MSDS, Capacitación del Plan de Emergencias, Capacitación del Uso correcto de EPP.</t>
  </si>
  <si>
    <t>Uniforme de trabajo,  guantes de jebe, protector auditivo, casco dieléctrico,  zapatos de seguridad, lentes.</t>
  </si>
  <si>
    <t>Camisa, pantalón jean, zapatos de seguridad.</t>
  </si>
  <si>
    <t>Precintado de seguridad en cisternas y camiones</t>
  </si>
  <si>
    <t xml:space="preserve">Manipulación de precintos </t>
  </si>
  <si>
    <t>Caída de herramientas y objetos, contusiones.</t>
  </si>
  <si>
    <t>Capacitación en importancia de inspección de equipos y/o herramientas.</t>
  </si>
  <si>
    <t>Camisa, pantalón jean, protector   zapatos de seguridad.</t>
  </si>
  <si>
    <t>Subida y bajada a vehículos cisterna y camiones para colocar el precinto de seguridad</t>
  </si>
  <si>
    <t>Caída, golpes, contusiones, muerte.</t>
  </si>
  <si>
    <t>Capacitación del uso correcto de EPP, Capacitación en  trabajos en altura, capacitacion en IPERC y mapa de riesgo, capacitacion en procediiento en caso de accidentes e icidentes de trabajo, capacitacion en negativa al trabajo inseguro</t>
  </si>
  <si>
    <t>Camisa, pantalón jean, guantes, casco dieléctrico, barbiquejo, zapatos de seguridad, lentes, arnés de seguridad.</t>
  </si>
  <si>
    <t xml:space="preserve">Checklist de Inspección de  herramientas, capacitacion en uso correcto de EPPs, capacitacion en negativa al trabajo inseguro, capacitación en procedimiento en caso de accidentes e incidentes de trabajo, capacitacion en IPERC y mapa de riesgo, </t>
  </si>
  <si>
    <t>Camisa, pantalón jean, casco dieléctrico, zapatos de seguridad.</t>
  </si>
  <si>
    <t>Todas las actividades</t>
  </si>
  <si>
    <t xml:space="preserve">Distancia segura </t>
  </si>
  <si>
    <t>Atrapamiento, muerte.</t>
  </si>
  <si>
    <t>E</t>
  </si>
  <si>
    <t>OTROS</t>
  </si>
  <si>
    <t xml:space="preserve">no ejecute ninguna labor sin supervision, ejecute solo personal capacitado y autorizado </t>
  </si>
  <si>
    <t xml:space="preserve">Uso de EPP de acuerdo a las tareas a ejecutar </t>
  </si>
  <si>
    <t xml:space="preserve">Iluminacion </t>
  </si>
  <si>
    <t>Daños a la vista,Exposición a  iluminación inadecuada, fatiga visual.</t>
  </si>
  <si>
    <t xml:space="preserve">MATRIZ LEGAL </t>
  </si>
  <si>
    <t>* Mantenimiento preventivo de luminarias.
* Contar con suficiente iluminación.</t>
  </si>
  <si>
    <t xml:space="preserve">Uso de lentes de seguridad oscuros según amerite la locacion y la condicion </t>
  </si>
  <si>
    <t>Objetos o herramientas mal ubicadas</t>
  </si>
  <si>
    <t>Caída de objetos o herramientas a los pies, hematomas y fracturas</t>
  </si>
  <si>
    <t>* Transitar por el sendero peatonal o zonas seguras , mantener en orden el area de trabajo</t>
  </si>
  <si>
    <t>Uso de zapatos de seguridad</t>
  </si>
  <si>
    <t xml:space="preserve">Flexión prolongada, tiempo prolongado de pie </t>
  </si>
  <si>
    <t xml:space="preserve">Sobrecarga muscular,Lesiones en la muñeca, dolores lumbares, problemas renales </t>
  </si>
  <si>
    <t>DISERGONOMICO</t>
  </si>
  <si>
    <t xml:space="preserve">* Efectuar Pausas activas, capacitacion en Ergonomia </t>
  </si>
  <si>
    <t>N/A</t>
  </si>
  <si>
    <t>Carga de trabajo</t>
  </si>
  <si>
    <t>Estrés laboral, fatiga. Ansiedad, dolores musculares, afectaciones al sistema fisiológico, cognitivo y motor.</t>
  </si>
  <si>
    <t>PSICOSOCIAL</t>
  </si>
  <si>
    <t>• Organización de trabajo (planificar, delegar, pausas activas</t>
  </si>
  <si>
    <t xml:space="preserve">Levantamiento y traslado de carga </t>
  </si>
  <si>
    <t>Sobreesfuerzo,Lumbalgia,
contractura muscular.</t>
  </si>
  <si>
    <t>* Capacitación de manipulación de carga. * No exceder el LMP para Hombres: 25 Kg. y Mujeres: 15 Kg.</t>
  </si>
  <si>
    <t>Uso celular</t>
  </si>
  <si>
    <t>Caídas, tropiezos, golpes con objetos,Contusiones, fracturas, cortes</t>
  </si>
  <si>
    <t>Señalización de no uso de celular.Uso de celular restringido a zona peatonal sin desplazarse.</t>
  </si>
  <si>
    <t>Casco de seguridad,Zapatos de seguridad</t>
  </si>
  <si>
    <t xml:space="preserve">Uso de áreas comunes: SSHH y comedor </t>
  </si>
  <si>
    <t>Exposición a virus , bacterias u hongos,Dolores estomacales, infecciones</t>
  </si>
  <si>
    <t>BOLOGICO</t>
  </si>
  <si>
    <t>* Lavado de manos antes y después de utilizar los SSHH ,* Mantener el orden y la limpieza del comedor y los SSHH,* Limpieza permanente del  comedor y SSHH por personal encargado, Informar al personal encargado cuando se encuentren sucios los SSHH.</t>
  </si>
  <si>
    <t>Ingerir alimentos</t>
  </si>
  <si>
    <t>Exposición a alimentos contaminados ,Dolores estomacales, problemas gastrointestinales, intoxicaciones, infecciones</t>
  </si>
  <si>
    <t>* Lavado de manos antes y después de ingerir alimentos
* Refrigerar alimentos perecibles
* Consumir alimentos en lugares que aseguren inocuidad alimentaria</t>
  </si>
  <si>
    <t xml:space="preserve">Superficies calientes o frías </t>
  </si>
  <si>
    <t xml:space="preserve">Contacto con el cuerpo  frio o caliente  ,Quemaduras y malestar en la garganta </t>
  </si>
  <si>
    <t xml:space="preserve">* Uso de envases térmicos  </t>
  </si>
  <si>
    <t xml:space="preserve">Orden y limpieza en el área
* Evitar ingerir bebidas calientes o heladas
</t>
  </si>
  <si>
    <t>N.A</t>
  </si>
  <si>
    <t>Temperatura ambiental extrema (calor o frío)</t>
  </si>
  <si>
    <t>Exposición a temperaturas extremas,Sofocación, desmayos, hipotermia</t>
  </si>
  <si>
    <t>Hidratarse frecuentemente.</t>
  </si>
  <si>
    <t xml:space="preserve"> Uso de casaca térmica o jean (frío) uso de chavito o sombrero ala ancha protectora</t>
  </si>
  <si>
    <t>Transitar por las escaleras de acceso al segundo y tercer nivel</t>
  </si>
  <si>
    <t>Caídas a distinto nivel,Contusiones, esguinces, fracturas.</t>
  </si>
  <si>
    <t>. Pasamanos.
* Baranda.
* Cintas antideslizantes.-</t>
  </si>
  <si>
    <t>Usar el pasamano, subir o bajar sin correr peldaño por peldaño.
* Mantenimiento preventivo de escaleras, pasamanos y barandas.</t>
  </si>
  <si>
    <t>N.A.</t>
  </si>
  <si>
    <t>Realización de actividades por trabajador en situación de discapacidad</t>
  </si>
  <si>
    <r>
      <rPr>
        <sz val="16"/>
        <color theme="1"/>
        <rFont val="Arial Narrow"/>
        <charset val="134"/>
      </rPr>
      <t xml:space="preserve">Exposición de actividades no adecuadas a personas en situación de discapacidad,Golpes, contusiones, Tensión muscular, fatiga, dolor de espalda, cuello, extremidades, estrés laboral </t>
    </r>
    <r>
      <rPr>
        <b/>
        <sz val="16"/>
        <color theme="1"/>
        <rFont val="Arial Narrow"/>
        <charset val="134"/>
      </rPr>
      <t>(**)</t>
    </r>
  </si>
  <si>
    <t xml:space="preserve">PSICOSOCIAL </t>
  </si>
  <si>
    <t>Evaluar riesgos del personal y hacer seguimiento a los controles</t>
  </si>
  <si>
    <t xml:space="preserve">Realización de actividades por personal gestante y en periodo de lactancia </t>
  </si>
  <si>
    <r>
      <rPr>
        <sz val="16"/>
        <color theme="1"/>
        <rFont val="Arial Narrow"/>
        <charset val="134"/>
      </rPr>
      <t xml:space="preserve">Exposición de mujeres embarazadas  a actividades no adecuadas.Amenaza de aborto, tensión muscular, fatiga, dolor de espalda, cuello, extremidades, estrés laboral </t>
    </r>
    <r>
      <rPr>
        <b/>
        <sz val="16"/>
        <color theme="1"/>
        <rFont val="Arial Narrow"/>
        <charset val="134"/>
      </rPr>
      <t>(*)</t>
    </r>
  </si>
  <si>
    <t>Hostigamiento sexual en el trabajo</t>
  </si>
  <si>
    <t>Estrés laboral, fatiga. Ansiedad, depresión y otras afectaciones psicológicas</t>
  </si>
  <si>
    <t>Coordinar y reportar con el apoyo del MINTRA
* Comunicar al área de RRHH</t>
  </si>
  <si>
    <t xml:space="preserve">EMERGENCIAS </t>
  </si>
  <si>
    <t>Virus COVID - 19 en el trabajo</t>
  </si>
  <si>
    <t>Exposición a gotas respiratorias, superficies contaminadas o a personas sospechosas o afectadas con virus,Fiebre, dolor muscular, falta de aire, dolor toráxico,muerte</t>
  </si>
  <si>
    <t>BIOLOGICA</t>
  </si>
  <si>
    <t>*Distanciamiento social
*Lavado y desinfección de manos
* Ventilación de las áreas de trabajo.
* Informar en caso que se presenten síntomas
* Contar con vacunación completa</t>
  </si>
  <si>
    <t>Corto circuitos / almacenamiento de materiales inflamables</t>
  </si>
  <si>
    <t>Incendios ,Quemaduras de I, II y III, golpe, lesiones, asfixia, muerte</t>
  </si>
  <si>
    <t xml:space="preserve"> Conexión a tierra
* Llaves diferenciales en tableros eléctricos-</t>
  </si>
  <si>
    <t>* Brigadas capacitadas
* Cumplir con lo establecido en el plan de emergencias
* Evacuar hacia zonas externas de planta. 
* Participar en Simulacros
* Solicitar apoyo externo (bomberos, ambulancias, otros)
* Mantenimiento preventivo de extintores y sistema de alarma de emergencia.</t>
  </si>
  <si>
    <t>INFLUENCIA EXTERNA</t>
  </si>
  <si>
    <t xml:space="preserve"> Cumplir con el plan de emergencia. Conformación de la brigada de emergencia. Simulacros de emergencia, Dotación y capacitación a la brigada de emergencias, líneas contra incendios, extintores, capacitacion en uso correcto de EPPs, capacitacion en negativa la trabajo inseguro, capacitacion en IPERC y mapa de riesgo, capacitacion en procedimeinto en caso de accidentes e incidentes de trabajo, </t>
  </si>
  <si>
    <t>Camisa, pantalón jean, guantes , protector auditivo, casco dieléctrico, zapatos de seguridad, lentes, capa o poncho impermeable.</t>
  </si>
  <si>
    <t>Incendios</t>
  </si>
  <si>
    <t>Contacto con fuego e inhalación de humo</t>
  </si>
  <si>
    <t>EMERGENCIA</t>
  </si>
  <si>
    <t>Ley 29783 - N° 005-2012-TR, Reglamento de Seguridad y Salud en el Trabajo.</t>
  </si>
  <si>
    <t>Cumplir con el plan de emergencia. Conformación de la brigada de emergencia. Simulacros de emergencia, capacitación a la brigada de emergencias, líneas contra incendios, extintores.</t>
  </si>
  <si>
    <t>Equipos de emergencia (traje de bombero)</t>
  </si>
  <si>
    <t xml:space="preserve">Sismo / Terremoto </t>
  </si>
  <si>
    <t>Caída al mismo o distinto nivel, aplastamiento, caídas de objetos, derrumbes  ,Contusión, cortes, muerte</t>
  </si>
  <si>
    <t>* Brigadas capacitadas 
* Evacuar a las zonas seguras 
* Participar en simulacros 
* Cumplir con lo establecido en el plan de emergencias
* Señalización de zonas seguras
* Solicitar apoyo externo (bomberos, ambulancias).</t>
  </si>
  <si>
    <t xml:space="preserve">Tormenta Electrica </t>
  </si>
  <si>
    <t xml:space="preserve">Policontusiones, asfixia, muerte , electocusion, quemaduras, imapacto con rayos </t>
  </si>
  <si>
    <t xml:space="preserve"> Evacuar a zona segura alejada,  Cumplir con lo establecido en el plan de emergencias</t>
  </si>
  <si>
    <t>La presente Matriz de IPERC cumple con lo establecido en la RM 050-2013 -TR - Metodo 2 / DS N°002-2020 -TR</t>
  </si>
  <si>
    <t>Industrias del Shanusi S.A. / RUC: 20450137821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</si>
  <si>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</si>
  <si>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</si>
  <si>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</si>
  <si>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</si>
  <si>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</si>
  <si>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</si>
  <si>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</si>
  <si>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</si>
  <si>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</si>
  <si>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</si>
  <si>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</si>
  <si>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</si>
  <si>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</si>
  <si>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</si>
  <si>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</si>
  <si>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</si>
  <si>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</si>
  <si>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</si>
  <si>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</si>
  <si>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</si>
  <si>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Tolerable           
 5 - 8</t>
  </si>
  <si>
    <t>Moderado      
9 - 16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</si>
  <si>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</si>
  <si>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</si>
  <si>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</si>
  <si>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</si>
  <si>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</si>
  <si>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</si>
  <si>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</si>
  <si>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</si>
  <si>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</si>
  <si>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Tolerable           
   5 - 8</t>
  </si>
  <si>
    <t>Moderado               9 - 16</t>
  </si>
  <si>
    <t xml:space="preserve">Importante
17 - 24                             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</si>
  <si>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</si>
  <si>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</si>
  <si>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</si>
  <si>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</si>
  <si>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</si>
  <si>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</si>
  <si>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</si>
  <si>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</si>
  <si>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</si>
  <si>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Importante          
17 - 24</t>
  </si>
  <si>
    <t>Intolerable 
25 - 36</t>
  </si>
  <si>
    <t>&gt; 12</t>
  </si>
  <si>
    <t>Permanentemente</t>
  </si>
  <si>
    <t>Daño a la salud irreversible</t>
  </si>
  <si>
    <r>
      <rPr>
        <b/>
        <sz val="14"/>
        <rFont val="Arial Narrow"/>
        <charset val="134"/>
      </rPr>
      <t xml:space="preserve">Jefatura SST
</t>
    </r>
    <r>
      <rPr>
        <sz val="14"/>
        <rFont val="Arial Narrow"/>
        <charset val="134"/>
      </rPr>
      <t xml:space="preserve">Katia Romero Gomez
</t>
    </r>
    <r>
      <rPr>
        <b/>
        <sz val="14"/>
        <rFont val="Arial Narrow"/>
        <charset val="134"/>
      </rPr>
      <t>(Coordinador SST)</t>
    </r>
  </si>
  <si>
    <r>
      <t xml:space="preserve">Jefatura de Administración
</t>
    </r>
    <r>
      <rPr>
        <sz val="14"/>
        <rFont val="Arial Narrow"/>
        <charset val="134"/>
      </rPr>
      <t>Carlos Hidalgo Fonseca</t>
    </r>
    <r>
      <rPr>
        <b/>
        <sz val="14"/>
        <rFont val="Arial Narrow"/>
        <charset val="134"/>
      </rPr>
      <t xml:space="preserve">
(Jefe de Adeministración) </t>
    </r>
  </si>
  <si>
    <t>CSST
Jorge Luis Córdova Orozco
(Presidente de CSST)</t>
  </si>
  <si>
    <r>
      <rPr>
        <b/>
        <sz val="14"/>
        <rFont val="Arial Narrow"/>
        <charset val="134"/>
      </rPr>
      <t xml:space="preserve">CSST
</t>
    </r>
    <r>
      <rPr>
        <sz val="14"/>
        <rFont val="Arial Narrow"/>
        <charset val="134"/>
      </rPr>
      <t>Nelson Chávez Aliaga</t>
    </r>
    <r>
      <rPr>
        <b/>
        <sz val="14"/>
        <rFont val="Arial Narrow"/>
        <charset val="134"/>
      </rPr>
      <t xml:space="preserve">
(Presidente del CSST)</t>
    </r>
  </si>
  <si>
    <t>Elaborado por:</t>
  </si>
  <si>
    <t>Revisado por:</t>
  </si>
  <si>
    <t>Aprobado por:</t>
  </si>
  <si>
    <t xml:space="preserve">Fecha 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</si>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</sst>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charset val="134"/>
      <scheme val="minor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b/>
      <sz val="18"/>
      <name val="Arial Narrow"/>
      <charset val="134"/>
    </font>
    <font>
      <b/>
      <sz val="18"/>
      <color theme="1"/>
      <name val="Arial Narrow"/>
      <charset val="134"/>
    </font>
    <font>
      <b/>
      <sz val="20"/>
      <color theme="1"/>
      <name val="Arial Narrow"/>
      <charset val="134"/>
    </font>
    <font>
      <b/>
      <sz val="16"/>
      <color theme="1"/>
      <name val="Arial Narrow"/>
      <charset val="134"/>
    </font>
    <font>
      <b/>
      <sz val="16"/>
      <name val="Arial Narrow"/>
      <charset val="134"/>
    </font>
    <font>
      <sz val="16"/>
      <color theme="1"/>
      <name val="Arial Narrow"/>
      <charset val="134"/>
    </font>
    <font>
      <sz val="14"/>
      <color theme="1"/>
      <name val="Arial Narrow"/>
      <charset val="134"/>
    </font>
    <font>
      <sz val="16"/>
      <name val="Arial Narrow"/>
      <charset val="134"/>
    </font>
    <font>
      <sz val="16"/>
      <name val="Arial"/>
      <charset val="134"/>
    </font>
    <font>
      <b/>
      <sz val="16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4"/>
      <name val="Arial Narrow"/>
      <charset val="134"/>
    </font>
    <font>
      <b/>
      <sz val="14"/>
      <color theme="1"/>
      <name val="Arial Narrow"/>
      <charset val="134"/>
    </font>
    <font>
      <sz val="18"/>
      <name val="Arial Narrow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sz val="18"/>
      <color theme="1"/>
      <name val="Arial Narrow"/>
      <charset val="134"/>
    </font>
    <font>
      <b/>
      <sz val="11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sz val="14"/>
      <name val="Arial Narrow"/>
      <charset val="134"/>
    </font>
    <font>
      <b/>
      <sz val="11"/>
      <name val="Tahoma"/>
      <charset val="134"/>
    </font>
    <font>
      <sz val="9"/>
      <name val="Tahoma"/>
      <charset val="134"/>
    </font>
    <font>
      <sz val="12"/>
      <name val="Tahoma"/>
      <charset val="13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9EB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4" fillId="0" borderId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textRotation="90" wrapText="1"/>
    </xf>
    <xf numFmtId="0" fontId="7" fillId="4" borderId="9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8" borderId="7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9" fontId="0" fillId="2" borderId="0" xfId="0" applyNumberFormat="1" applyFill="1" applyAlignment="1">
      <alignment horizontal="center" vertical="center" wrapText="1"/>
    </xf>
    <xf numFmtId="17" fontId="1" fillId="0" borderId="0" xfId="0" applyNumberFormat="1" applyFont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6" fillId="4" borderId="12" xfId="0" applyFont="1" applyFill="1" applyBorder="1" applyAlignment="1">
      <alignment horizontal="center" vertical="center" textRotation="90" wrapText="1"/>
    </xf>
    <xf numFmtId="0" fontId="7" fillId="4" borderId="9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4" fillId="5" borderId="9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textRotation="90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2" borderId="9" xfId="0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31000000}"/>
  </cellStyles>
  <dxfs count="123">
    <dxf>
      <font>
        <color theme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2D050"/>
      </font>
    </dxf>
    <dxf>
      <fill>
        <patternFill patternType="solid">
          <bgColor theme="9" tint="0.39991454817346722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B9EB7D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FF0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rgb="FF92D050"/>
      </font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0000"/>
        </patternFill>
      </fill>
    </dxf>
    <dxf>
      <font>
        <color rgb="FF92D050"/>
      </font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EB7D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EB7D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rgb="FF92D050"/>
      </font>
    </dxf>
    <dxf>
      <fill>
        <patternFill patternType="solid">
          <bgColor theme="9" tint="0.39991454817346722"/>
        </patternFill>
      </fill>
    </dxf>
    <dxf>
      <font>
        <color rgb="FF92D050"/>
      </font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B9EB7D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91454817346722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2D050"/>
      </font>
    </dxf>
    <dxf>
      <fill>
        <patternFill patternType="solid">
          <bgColor theme="9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674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4F2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EB7D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2D050"/>
      </font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rgb="FFFF67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2955925</xdr:colOff>
      <xdr:row>862</xdr:row>
      <xdr:rowOff>69056</xdr:rowOff>
    </xdr:from>
    <xdr:to>
      <xdr:col>21</xdr:col>
      <xdr:colOff>265906</xdr:colOff>
      <xdr:row>862</xdr:row>
      <xdr:rowOff>69056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4901525" y="223093915"/>
          <a:ext cx="53359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0</xdr:row>
      <xdr:rowOff>31750</xdr:rowOff>
    </xdr:from>
    <xdr:ext cx="1619250" cy="7302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>
          <a:fillRect/>
        </a:stretch>
      </xdr:blipFill>
      <xdr:spPr>
        <a:xfrm>
          <a:off x="492125" y="31750"/>
          <a:ext cx="1619250" cy="730250"/>
        </a:xfrm>
        <a:prstGeom prst="rect">
          <a:avLst/>
        </a:prstGeom>
      </xdr:spPr>
    </xdr:pic>
    <xdr:clientData/>
  </xdr:oneCellAnchor>
  <xdr:twoCellAnchor editAs="oneCell">
    <xdr:from>
      <xdr:col>2</xdr:col>
      <xdr:colOff>1501775</xdr:colOff>
      <xdr:row>59</xdr:row>
      <xdr:rowOff>200025</xdr:rowOff>
    </xdr:from>
    <xdr:to>
      <xdr:col>3</xdr:col>
      <xdr:colOff>2619375</xdr:colOff>
      <xdr:row>59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025" y="71939150"/>
          <a:ext cx="2927350" cy="1063625"/>
        </a:xfrm>
        <a:prstGeom prst="rect">
          <a:avLst/>
        </a:prstGeom>
      </xdr:spPr>
    </xdr:pic>
    <xdr:clientData/>
  </xdr:twoCellAnchor>
  <xdr:twoCellAnchor editAs="oneCell">
    <xdr:from>
      <xdr:col>11</xdr:col>
      <xdr:colOff>768985</xdr:colOff>
      <xdr:row>59</xdr:row>
      <xdr:rowOff>168275</xdr:rowOff>
    </xdr:from>
    <xdr:to>
      <xdr:col>14</xdr:col>
      <xdr:colOff>1668780</xdr:colOff>
      <xdr:row>59</xdr:row>
      <xdr:rowOff>1216660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5585" y="73076435"/>
          <a:ext cx="3452495" cy="1048385"/>
        </a:xfrm>
        <a:prstGeom prst="rect">
          <a:avLst/>
        </a:prstGeom>
      </xdr:spPr>
    </xdr:pic>
    <xdr:clientData/>
  </xdr:twoCellAnchor>
  <xdr:twoCellAnchor editAs="oneCell">
    <xdr:from>
      <xdr:col>7</xdr:col>
      <xdr:colOff>46355</xdr:colOff>
      <xdr:row>59</xdr:row>
      <xdr:rowOff>263525</xdr:rowOff>
    </xdr:from>
    <xdr:to>
      <xdr:col>8</xdr:col>
      <xdr:colOff>135890</xdr:colOff>
      <xdr:row>59</xdr:row>
      <xdr:rowOff>1188085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803255" y="73171685"/>
          <a:ext cx="870585" cy="924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>Elementos manipulados con montacargas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>Trabajos de izaje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>Manipulación de herramientas y objetos varios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>Caída de cilindros, fallas en los cilindros, explosión, incendio, quemaduras, asfixia, muerte.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>Caídas a nivel, resbalones, golpes, fracturas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>Líneas eléctricas/Puntos energizados en Alta Tensión.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>Ruidos debido a trabajos con herramientas/ objetos varios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>Trabajos de pie con tiempo prolongados, fatiga y tensión muscular, várices, daños en los tendones y ligamentos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63"/>
  <sheetViews>
    <sheetView showGridLines="0" tabSelected="1" topLeftCell="D46" zoomScale="40" zoomScaleNormal="40" zoomScaleSheetLayoutView="51" workbookViewId="0">
      <selection activeCell="Q62" sqref="Q62:S62"/>
    </sheetView>
  </sheetViews>
  <sheetFormatPr baseColWidth="10" defaultColWidth="11.453125" defaultRowHeight="14.5"/>
  <cols>
    <col min="1" max="1" width="32.1796875" style="6" customWidth="1"/>
    <col min="2" max="2" width="16.36328125" style="7" hidden="1" customWidth="1"/>
    <col min="3" max="3" width="25.81640625" style="7" customWidth="1"/>
    <col min="4" max="4" width="53.1796875" style="7" customWidth="1"/>
    <col min="5" max="5" width="23.81640625" style="4" customWidth="1"/>
    <col min="6" max="6" width="7.81640625" style="4" customWidth="1"/>
    <col min="7" max="8" width="11.1796875" style="4" customWidth="1"/>
    <col min="9" max="9" width="11.54296875" style="4" customWidth="1"/>
    <col min="10" max="11" width="7.81640625" style="4" customWidth="1"/>
    <col min="12" max="12" width="13.54296875" style="4" customWidth="1"/>
    <col min="13" max="13" width="7.81640625" style="4" customWidth="1"/>
    <col min="14" max="14" width="15.1796875" style="4" customWidth="1"/>
    <col min="15" max="15" width="35.54296875" style="7" customWidth="1"/>
    <col min="16" max="16" width="17.54296875" style="7" hidden="1" customWidth="1"/>
    <col min="17" max="17" width="15.08984375" style="7" customWidth="1"/>
    <col min="18" max="18" width="15.1796875" style="7" customWidth="1"/>
    <col min="19" max="19" width="19.453125" style="7" customWidth="1"/>
    <col min="20" max="20" width="80.81640625" style="6" customWidth="1"/>
    <col min="21" max="21" width="34.08984375" style="7" customWidth="1"/>
    <col min="22" max="22" width="7.81640625" style="4" customWidth="1"/>
    <col min="23" max="23" width="11.1796875" style="4" customWidth="1"/>
    <col min="24" max="25" width="7.81640625" style="4" customWidth="1"/>
    <col min="26" max="26" width="12.1796875" style="4" customWidth="1"/>
    <col min="27" max="27" width="7.81640625" style="4" customWidth="1"/>
    <col min="28" max="28" width="14.453125" style="4" customWidth="1"/>
    <col min="29" max="29" width="21" style="4" customWidth="1"/>
    <col min="30" max="30" width="11.453125" style="7"/>
    <col min="31" max="31" width="27.453125" style="7" customWidth="1"/>
    <col min="32" max="16384" width="11.453125" style="7"/>
  </cols>
  <sheetData>
    <row r="1" spans="1:30" s="1" customFormat="1" ht="30" customHeight="1">
      <c r="A1" s="58"/>
      <c r="B1" s="59"/>
      <c r="C1" s="62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54" t="s">
        <v>1</v>
      </c>
      <c r="W1" s="54"/>
      <c r="X1" s="54"/>
      <c r="Y1" s="54"/>
      <c r="Z1" s="54"/>
      <c r="AA1" s="54" t="s">
        <v>2</v>
      </c>
      <c r="AB1" s="54"/>
      <c r="AC1" s="54"/>
    </row>
    <row r="2" spans="1:30" s="1" customFormat="1" ht="46.5" customHeight="1">
      <c r="A2" s="60"/>
      <c r="B2" s="61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  <c r="V2" s="54" t="s">
        <v>3</v>
      </c>
      <c r="W2" s="54"/>
      <c r="X2" s="54"/>
      <c r="Y2" s="54"/>
      <c r="Z2" s="54"/>
      <c r="AA2" s="54" t="s">
        <v>4</v>
      </c>
      <c r="AB2" s="54"/>
      <c r="AC2" s="54"/>
    </row>
    <row r="3" spans="1:30" s="1" customFormat="1" ht="22.5">
      <c r="A3" s="55" t="s">
        <v>5</v>
      </c>
      <c r="B3" s="56"/>
      <c r="C3" s="57" t="s">
        <v>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1:30" s="1" customFormat="1" ht="68.5" customHeight="1">
      <c r="A4" s="69" t="s">
        <v>7</v>
      </c>
      <c r="B4" s="70"/>
      <c r="C4" s="68" t="s">
        <v>8</v>
      </c>
      <c r="D4" s="69"/>
      <c r="E4" s="69"/>
      <c r="F4" s="69"/>
      <c r="G4" s="69"/>
      <c r="H4" s="69"/>
      <c r="I4" s="69"/>
      <c r="J4" s="69"/>
      <c r="K4" s="70"/>
      <c r="L4" s="68" t="s">
        <v>9</v>
      </c>
      <c r="M4" s="69"/>
      <c r="N4" s="69"/>
      <c r="O4" s="70"/>
      <c r="P4" s="68" t="s">
        <v>10</v>
      </c>
      <c r="Q4" s="69"/>
      <c r="R4" s="69"/>
      <c r="S4" s="70"/>
      <c r="T4" s="68" t="s">
        <v>11</v>
      </c>
      <c r="U4" s="70"/>
      <c r="V4" s="68" t="s">
        <v>12</v>
      </c>
      <c r="W4" s="69"/>
      <c r="X4" s="69"/>
      <c r="Y4" s="69"/>
      <c r="Z4" s="69"/>
      <c r="AA4" s="69"/>
      <c r="AB4" s="69"/>
      <c r="AC4" s="70"/>
    </row>
    <row r="5" spans="1:30" s="1" customFormat="1" ht="44.15" customHeight="1">
      <c r="A5" s="71" t="s">
        <v>13</v>
      </c>
      <c r="B5" s="71"/>
      <c r="C5" s="71"/>
      <c r="D5" s="71"/>
      <c r="E5" s="8" t="s">
        <v>14</v>
      </c>
      <c r="F5" s="73" t="s">
        <v>15</v>
      </c>
      <c r="G5" s="73" t="s">
        <v>16</v>
      </c>
      <c r="H5" s="72" t="s">
        <v>17</v>
      </c>
      <c r="I5" s="72"/>
      <c r="J5" s="72"/>
      <c r="K5" s="72"/>
      <c r="L5" s="72"/>
      <c r="M5" s="72"/>
      <c r="N5" s="72"/>
      <c r="O5" s="72"/>
      <c r="P5" s="75" t="s">
        <v>18</v>
      </c>
      <c r="Q5" s="72" t="s">
        <v>19</v>
      </c>
      <c r="R5" s="72"/>
      <c r="S5" s="72"/>
      <c r="T5" s="72"/>
      <c r="U5" s="72"/>
      <c r="V5" s="72" t="s">
        <v>20</v>
      </c>
      <c r="W5" s="72"/>
      <c r="X5" s="72"/>
      <c r="Y5" s="72"/>
      <c r="Z5" s="72"/>
      <c r="AA5" s="72"/>
      <c r="AB5" s="72"/>
      <c r="AC5" s="72"/>
    </row>
    <row r="6" spans="1:30" s="2" customFormat="1" ht="138" customHeight="1">
      <c r="A6" s="9" t="s">
        <v>21</v>
      </c>
      <c r="B6" s="9" t="s">
        <v>1</v>
      </c>
      <c r="C6" s="9" t="s">
        <v>22</v>
      </c>
      <c r="D6" s="9" t="s">
        <v>23</v>
      </c>
      <c r="E6" s="10" t="s">
        <v>24</v>
      </c>
      <c r="F6" s="74"/>
      <c r="G6" s="74"/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11" t="s">
        <v>32</v>
      </c>
      <c r="P6" s="75"/>
      <c r="Q6" s="11" t="s">
        <v>33</v>
      </c>
      <c r="R6" s="11" t="s">
        <v>34</v>
      </c>
      <c r="S6" s="11" t="s">
        <v>35</v>
      </c>
      <c r="T6" s="11" t="s">
        <v>36</v>
      </c>
      <c r="U6" s="11" t="s">
        <v>37</v>
      </c>
      <c r="V6" s="11" t="s">
        <v>25</v>
      </c>
      <c r="W6" s="11" t="s">
        <v>26</v>
      </c>
      <c r="X6" s="11" t="s">
        <v>27</v>
      </c>
      <c r="Y6" s="11" t="s">
        <v>28</v>
      </c>
      <c r="Z6" s="11" t="s">
        <v>29</v>
      </c>
      <c r="AA6" s="11" t="s">
        <v>30</v>
      </c>
      <c r="AB6" s="11" t="s">
        <v>38</v>
      </c>
      <c r="AC6" s="11" t="s">
        <v>32</v>
      </c>
    </row>
    <row r="7" spans="1:30" s="3" customFormat="1" ht="106.5" customHeight="1">
      <c r="A7" s="95" t="s">
        <v>39</v>
      </c>
      <c r="B7" s="12">
        <v>506</v>
      </c>
      <c r="C7" s="13" t="str">
        <f>IFERROR(VLOOKUP(B7,[4]PELIGROS!$B$7:$D$130,2,FALSE),"")</f>
        <v>Energía eléctrica</v>
      </c>
      <c r="D7" s="13" t="str">
        <f>IFERROR(VLOOKUP(B7,[4]PELIGROS!$B$7:$D$130,3,FALSE),"")</f>
        <v>Contacto con energía eléctrica, electrización, electrocución, incendio.</v>
      </c>
      <c r="E7" s="14" t="s">
        <v>40</v>
      </c>
      <c r="F7" s="15" t="s">
        <v>41</v>
      </c>
      <c r="G7" s="13" t="s">
        <v>42</v>
      </c>
      <c r="H7" s="12">
        <v>1</v>
      </c>
      <c r="I7" s="13">
        <v>2</v>
      </c>
      <c r="J7" s="13">
        <v>2</v>
      </c>
      <c r="K7" s="12">
        <v>2</v>
      </c>
      <c r="L7" s="13">
        <f>H7+I7+J7+K7</f>
        <v>7</v>
      </c>
      <c r="M7" s="13">
        <v>2</v>
      </c>
      <c r="N7" s="12">
        <f t="shared" ref="N7:N46" si="0">L7*M7</f>
        <v>14</v>
      </c>
      <c r="O7" s="35" t="str">
        <f t="shared" ref="O7:O46" si="1">IF(N7&gt;=25,"INTOLERABLE",IF(N7&gt;=17,"IMPORTANTE",IF(N7&gt;=9,"MODERADO",IF(N7&gt;=5,"TOLERABLE","TRIVIAL"))))</f>
        <v>MODERADO</v>
      </c>
      <c r="P7" s="36" t="s">
        <v>43</v>
      </c>
      <c r="Q7" s="41" t="s">
        <v>44</v>
      </c>
      <c r="R7" s="41" t="s">
        <v>44</v>
      </c>
      <c r="S7" s="36" t="s">
        <v>44</v>
      </c>
      <c r="T7" s="12" t="s">
        <v>45</v>
      </c>
      <c r="U7" s="12" t="s">
        <v>46</v>
      </c>
      <c r="V7" s="42">
        <v>1</v>
      </c>
      <c r="W7" s="42">
        <v>1</v>
      </c>
      <c r="X7" s="42">
        <v>1</v>
      </c>
      <c r="Y7" s="41">
        <v>1</v>
      </c>
      <c r="Z7" s="41">
        <f t="shared" ref="Z7:Z46" si="2">V7+W7+X7+Y7</f>
        <v>4</v>
      </c>
      <c r="AA7" s="42">
        <v>2</v>
      </c>
      <c r="AB7" s="41">
        <f t="shared" ref="AB7:AB46" si="3">Z7*AA7</f>
        <v>8</v>
      </c>
      <c r="AC7" s="35" t="str">
        <f t="shared" ref="AC7:AC46" si="4">IF(AB7&gt;=25,"INTOLERABLE",IF(AB7&gt;=17,"IMPORTANTE",IF(AB7&gt;=9,"MODERADO",IF(AB7&gt;=5,"TOLERABLE","TRIVIAL"))))</f>
        <v>TOLERABLE</v>
      </c>
      <c r="AD7" s="1"/>
    </row>
    <row r="8" spans="1:30" s="3" customFormat="1" ht="96.75" customHeight="1">
      <c r="A8" s="95"/>
      <c r="B8" s="12">
        <v>608</v>
      </c>
      <c r="C8" s="13" t="str">
        <f>IFERROR(VLOOKUP(B8,[4]PELIGROS!$B$7:$D$130,2,FALSE),"")</f>
        <v>Radiación No Ionizantes (pantalla PC, soldadura, celulares, otros)</v>
      </c>
      <c r="D8" s="13" t="str">
        <f>IFERROR(VLOOKUP(B8,[4]PELIGROS!$B$7:$D$130,3,FALSE),"")</f>
        <v>Exposición a radiación no ionizante, lesiones a la vista, fatiga visual</v>
      </c>
      <c r="E8" s="14" t="s">
        <v>47</v>
      </c>
      <c r="F8" s="15" t="s">
        <v>48</v>
      </c>
      <c r="G8" s="13" t="s">
        <v>49</v>
      </c>
      <c r="H8" s="12">
        <v>1</v>
      </c>
      <c r="I8" s="13">
        <v>2</v>
      </c>
      <c r="J8" s="13">
        <v>2</v>
      </c>
      <c r="K8" s="12">
        <v>3</v>
      </c>
      <c r="L8" s="13">
        <f t="shared" ref="L8:L46" si="5">H8+I8+J8+K8</f>
        <v>8</v>
      </c>
      <c r="M8" s="13">
        <v>2</v>
      </c>
      <c r="N8" s="12">
        <f t="shared" si="0"/>
        <v>16</v>
      </c>
      <c r="O8" s="35" t="str">
        <f t="shared" si="1"/>
        <v>MODERADO</v>
      </c>
      <c r="P8" s="36" t="s">
        <v>43</v>
      </c>
      <c r="Q8" s="41" t="s">
        <v>44</v>
      </c>
      <c r="R8" s="41" t="s">
        <v>44</v>
      </c>
      <c r="S8" s="36" t="s">
        <v>44</v>
      </c>
      <c r="T8" s="12" t="s">
        <v>50</v>
      </c>
      <c r="U8" s="12" t="s">
        <v>46</v>
      </c>
      <c r="V8" s="42">
        <v>1</v>
      </c>
      <c r="W8" s="42">
        <v>1</v>
      </c>
      <c r="X8" s="42">
        <v>1</v>
      </c>
      <c r="Y8" s="41">
        <v>3</v>
      </c>
      <c r="Z8" s="41">
        <f t="shared" si="2"/>
        <v>6</v>
      </c>
      <c r="AA8" s="42">
        <v>1</v>
      </c>
      <c r="AB8" s="41">
        <f t="shared" si="3"/>
        <v>6</v>
      </c>
      <c r="AC8" s="35" t="str">
        <f t="shared" si="4"/>
        <v>TOLERABLE</v>
      </c>
      <c r="AD8" s="1"/>
    </row>
    <row r="9" spans="1:30" s="3" customFormat="1" ht="125.25" customHeight="1">
      <c r="A9" s="95"/>
      <c r="B9" s="12">
        <v>1005</v>
      </c>
      <c r="C9" s="13" t="str">
        <f>IFERROR(VLOOKUP(B9,[4]PELIGROS!$B$7:$D$130,2,FALSE),"")</f>
        <v>Uso de teclado, pantalla de PC, laptop, mouse del computador</v>
      </c>
      <c r="D9" s="13" t="str">
        <f>IFERROR(VLOOKUP(B9,[4]PELIGROS!$B$7:$D$130,3,FALSE),"")</f>
        <v>Exposición a movimientos repetitivos, lesiones a la vista y  manos</v>
      </c>
      <c r="E9" s="14" t="s">
        <v>40</v>
      </c>
      <c r="F9" s="15" t="s">
        <v>51</v>
      </c>
      <c r="G9" s="13" t="s">
        <v>49</v>
      </c>
      <c r="H9" s="12">
        <v>1</v>
      </c>
      <c r="I9" s="13">
        <v>2</v>
      </c>
      <c r="J9" s="13">
        <v>2</v>
      </c>
      <c r="K9" s="12">
        <v>3</v>
      </c>
      <c r="L9" s="13">
        <f t="shared" si="5"/>
        <v>8</v>
      </c>
      <c r="M9" s="13">
        <v>2</v>
      </c>
      <c r="N9" s="12">
        <f t="shared" si="0"/>
        <v>16</v>
      </c>
      <c r="O9" s="35" t="str">
        <f t="shared" si="1"/>
        <v>MODERADO</v>
      </c>
      <c r="P9" s="36" t="s">
        <v>52</v>
      </c>
      <c r="Q9" s="41" t="s">
        <v>44</v>
      </c>
      <c r="R9" s="41" t="s">
        <v>44</v>
      </c>
      <c r="S9" s="36" t="s">
        <v>44</v>
      </c>
      <c r="T9" s="12" t="s">
        <v>53</v>
      </c>
      <c r="U9" s="12" t="s">
        <v>46</v>
      </c>
      <c r="V9" s="42">
        <v>1</v>
      </c>
      <c r="W9" s="42">
        <v>1</v>
      </c>
      <c r="X9" s="42">
        <v>1</v>
      </c>
      <c r="Y9" s="41">
        <v>3</v>
      </c>
      <c r="Z9" s="41">
        <f t="shared" si="2"/>
        <v>6</v>
      </c>
      <c r="AA9" s="42">
        <v>1</v>
      </c>
      <c r="AB9" s="41">
        <f t="shared" si="3"/>
        <v>6</v>
      </c>
      <c r="AC9" s="35" t="str">
        <f t="shared" si="4"/>
        <v>TOLERABLE</v>
      </c>
      <c r="AD9" s="1"/>
    </row>
    <row r="10" spans="1:30" s="1" customFormat="1" ht="111" customHeight="1">
      <c r="A10" s="95"/>
      <c r="B10" s="13">
        <v>1110</v>
      </c>
      <c r="C10" s="13" t="str">
        <f>IFERROR(VLOOKUP(B10,[4]PELIGROS!$B$7:$D$130,2,FALSE),"")</f>
        <v>Horario de trabajo nocturno</v>
      </c>
      <c r="D10" s="13" t="str">
        <f>IFERROR(VLOOKUP(B10,[4]PELIGROS!$B$7:$D$130,3,FALSE),"")</f>
        <v>Sueño, perdida de la concentración, desvelos, fatiga</v>
      </c>
      <c r="E10" s="14" t="s">
        <v>40</v>
      </c>
      <c r="F10" s="15" t="s">
        <v>54</v>
      </c>
      <c r="G10" s="13" t="s">
        <v>42</v>
      </c>
      <c r="H10" s="12">
        <v>1</v>
      </c>
      <c r="I10" s="12">
        <v>2</v>
      </c>
      <c r="J10" s="12">
        <v>2</v>
      </c>
      <c r="K10" s="12">
        <v>3</v>
      </c>
      <c r="L10" s="12">
        <f t="shared" si="5"/>
        <v>8</v>
      </c>
      <c r="M10" s="12">
        <v>2</v>
      </c>
      <c r="N10" s="12">
        <f t="shared" si="0"/>
        <v>16</v>
      </c>
      <c r="O10" s="35" t="str">
        <f t="shared" si="1"/>
        <v>MODERADO</v>
      </c>
      <c r="P10" s="36" t="s">
        <v>55</v>
      </c>
      <c r="Q10" s="42" t="s">
        <v>44</v>
      </c>
      <c r="R10" s="36" t="s">
        <v>44</v>
      </c>
      <c r="S10" s="36" t="s">
        <v>44</v>
      </c>
      <c r="T10" s="12" t="s">
        <v>56</v>
      </c>
      <c r="U10" s="12" t="s">
        <v>57</v>
      </c>
      <c r="V10" s="41">
        <v>1</v>
      </c>
      <c r="W10" s="41">
        <v>1</v>
      </c>
      <c r="X10" s="41">
        <v>1</v>
      </c>
      <c r="Y10" s="41">
        <v>3</v>
      </c>
      <c r="Z10" s="41">
        <f t="shared" si="2"/>
        <v>6</v>
      </c>
      <c r="AA10" s="41">
        <v>1</v>
      </c>
      <c r="AB10" s="41">
        <f t="shared" si="3"/>
        <v>6</v>
      </c>
      <c r="AC10" s="35" t="str">
        <f t="shared" si="4"/>
        <v>TOLERABLE</v>
      </c>
    </row>
    <row r="11" spans="1:30" s="1" customFormat="1" ht="114" customHeight="1">
      <c r="A11" s="95"/>
      <c r="B11" s="16">
        <v>1003</v>
      </c>
      <c r="C11" s="13" t="str">
        <f>IFERROR(VLOOKUP(B11,[4]PELIGROS!$B$7:$D$130,2,FALSE),"")</f>
        <v>Movimientos repetitivos</v>
      </c>
      <c r="D11" s="13" t="str">
        <f>IFERROR(VLOOKUP(B11,[4]PELIGROS!$B$7:$D$130,3,FALSE),"")</f>
        <v>Lesiones de músculos, nervios, ligamentos y tendones</v>
      </c>
      <c r="E11" s="14" t="s">
        <v>40</v>
      </c>
      <c r="F11" s="15" t="s">
        <v>51</v>
      </c>
      <c r="G11" s="13" t="s">
        <v>49</v>
      </c>
      <c r="H11" s="12">
        <v>1</v>
      </c>
      <c r="I11" s="12">
        <v>2</v>
      </c>
      <c r="J11" s="12">
        <v>2</v>
      </c>
      <c r="K11" s="12">
        <v>3</v>
      </c>
      <c r="L11" s="12">
        <f t="shared" si="5"/>
        <v>8</v>
      </c>
      <c r="M11" s="12">
        <v>2</v>
      </c>
      <c r="N11" s="12">
        <f t="shared" si="0"/>
        <v>16</v>
      </c>
      <c r="O11" s="35" t="str">
        <f t="shared" si="1"/>
        <v>MODERADO</v>
      </c>
      <c r="P11" s="36" t="s">
        <v>52</v>
      </c>
      <c r="Q11" s="41" t="s">
        <v>44</v>
      </c>
      <c r="R11" s="41" t="s">
        <v>44</v>
      </c>
      <c r="S11" s="41" t="s">
        <v>44</v>
      </c>
      <c r="T11" s="12" t="s">
        <v>58</v>
      </c>
      <c r="U11" s="12" t="s">
        <v>46</v>
      </c>
      <c r="V11" s="41">
        <v>1</v>
      </c>
      <c r="W11" s="41">
        <v>1</v>
      </c>
      <c r="X11" s="41">
        <v>1</v>
      </c>
      <c r="Y11" s="41">
        <v>3</v>
      </c>
      <c r="Z11" s="41">
        <f t="shared" si="2"/>
        <v>6</v>
      </c>
      <c r="AA11" s="41">
        <v>1</v>
      </c>
      <c r="AB11" s="41">
        <f t="shared" si="3"/>
        <v>6</v>
      </c>
      <c r="AC11" s="35" t="str">
        <f t="shared" si="4"/>
        <v>TOLERABLE</v>
      </c>
    </row>
    <row r="12" spans="1:30" s="3" customFormat="1" ht="138" customHeight="1">
      <c r="A12" s="96"/>
      <c r="B12" s="17">
        <v>1011</v>
      </c>
      <c r="C12" s="13" t="str">
        <f>IFERROR(VLOOKUP(B12,[4]PELIGROS!$B$7:$D$130,2,FALSE),"")</f>
        <v>Trabajo sedentario</v>
      </c>
      <c r="D12" s="13" t="str">
        <f>IFERROR(VLOOKUP(B12,[4]PELIGROS!$B$7:$D$130,3,FALSE),"")</f>
        <v>Trabajo sedentario con tiempo prolongado, daños lumbares, sobrepeso</v>
      </c>
      <c r="E12" s="14" t="s">
        <v>40</v>
      </c>
      <c r="F12" s="15" t="s">
        <v>51</v>
      </c>
      <c r="G12" s="13" t="s">
        <v>49</v>
      </c>
      <c r="H12" s="17">
        <v>1</v>
      </c>
      <c r="I12" s="17">
        <v>2</v>
      </c>
      <c r="J12" s="17">
        <v>2</v>
      </c>
      <c r="K12" s="17">
        <v>3</v>
      </c>
      <c r="L12" s="21">
        <f t="shared" si="5"/>
        <v>8</v>
      </c>
      <c r="M12" s="21">
        <v>2</v>
      </c>
      <c r="N12" s="17">
        <f t="shared" si="0"/>
        <v>16</v>
      </c>
      <c r="O12" s="35" t="str">
        <f t="shared" si="1"/>
        <v>MODERADO</v>
      </c>
      <c r="P12" s="37" t="s">
        <v>52</v>
      </c>
      <c r="Q12" s="43" t="s">
        <v>44</v>
      </c>
      <c r="R12" s="43" t="s">
        <v>44</v>
      </c>
      <c r="S12" s="37" t="s">
        <v>44</v>
      </c>
      <c r="T12" s="12" t="s">
        <v>59</v>
      </c>
      <c r="U12" s="12" t="s">
        <v>46</v>
      </c>
      <c r="V12" s="44">
        <v>1</v>
      </c>
      <c r="W12" s="44">
        <v>1</v>
      </c>
      <c r="X12" s="44">
        <v>1</v>
      </c>
      <c r="Y12" s="43">
        <v>3</v>
      </c>
      <c r="Z12" s="43">
        <f t="shared" si="2"/>
        <v>6</v>
      </c>
      <c r="AA12" s="44">
        <v>1</v>
      </c>
      <c r="AB12" s="43">
        <f t="shared" si="3"/>
        <v>6</v>
      </c>
      <c r="AC12" s="35" t="str">
        <f t="shared" si="4"/>
        <v>TOLERABLE</v>
      </c>
      <c r="AD12" s="1"/>
    </row>
    <row r="13" spans="1:30" s="1" customFormat="1" ht="168" customHeight="1">
      <c r="A13" s="95" t="s">
        <v>60</v>
      </c>
      <c r="B13" s="16">
        <v>604</v>
      </c>
      <c r="C13" s="13" t="str">
        <f>IFERROR(VLOOKUP(B13,[4]PELIGROS!$B$7:$D$130,2,FALSE),"")</f>
        <v>Radiación UV</v>
      </c>
      <c r="D13" s="13" t="str">
        <f>IFERROR(VLOOKUP(B13,[4]PELIGROS!$B$7:$D$130,3,FALSE),"")</f>
        <v>Exposición a radiación UV, enfermedades de la piel, lesiones a la vista</v>
      </c>
      <c r="E13" s="14" t="s">
        <v>40</v>
      </c>
      <c r="F13" s="15" t="s">
        <v>61</v>
      </c>
      <c r="G13" s="13" t="s">
        <v>42</v>
      </c>
      <c r="H13" s="12">
        <v>1</v>
      </c>
      <c r="I13" s="12">
        <v>2</v>
      </c>
      <c r="J13" s="12">
        <v>2</v>
      </c>
      <c r="K13" s="12">
        <v>2</v>
      </c>
      <c r="L13" s="12">
        <f t="shared" ref="L13:L15" si="6">H13+I13+J13+K13</f>
        <v>7</v>
      </c>
      <c r="M13" s="12">
        <v>2</v>
      </c>
      <c r="N13" s="12">
        <f t="shared" ref="N13:N16" si="7">L13*M13</f>
        <v>14</v>
      </c>
      <c r="O13" s="35" t="str">
        <f t="shared" si="1"/>
        <v>MODERADO</v>
      </c>
      <c r="P13" s="36" t="s">
        <v>43</v>
      </c>
      <c r="Q13" s="41" t="s">
        <v>44</v>
      </c>
      <c r="R13" s="41" t="s">
        <v>44</v>
      </c>
      <c r="S13" s="41" t="s">
        <v>44</v>
      </c>
      <c r="T13" s="12" t="s">
        <v>62</v>
      </c>
      <c r="U13" s="12" t="s">
        <v>46</v>
      </c>
      <c r="V13" s="41">
        <v>1</v>
      </c>
      <c r="W13" s="41">
        <v>1</v>
      </c>
      <c r="X13" s="41">
        <v>1</v>
      </c>
      <c r="Y13" s="41">
        <v>3</v>
      </c>
      <c r="Z13" s="41">
        <f t="shared" ref="Z13:Z15" si="8">V13+W13+X13+Y13</f>
        <v>6</v>
      </c>
      <c r="AA13" s="41">
        <v>2</v>
      </c>
      <c r="AB13" s="41">
        <f t="shared" ref="AB13:AB15" si="9">Z13*AA13</f>
        <v>12</v>
      </c>
      <c r="AC13" s="35" t="str">
        <f t="shared" si="4"/>
        <v>MODERADO</v>
      </c>
    </row>
    <row r="14" spans="1:30" s="1" customFormat="1" ht="138" customHeight="1">
      <c r="A14" s="95"/>
      <c r="B14" s="13">
        <v>1110</v>
      </c>
      <c r="C14" s="13" t="str">
        <f>IFERROR(VLOOKUP(B14,[4]PELIGROS!$B$7:$D$130,2,FALSE),"")</f>
        <v>Horario de trabajo nocturno</v>
      </c>
      <c r="D14" s="13" t="str">
        <f>IFERROR(VLOOKUP(B14,[4]PELIGROS!$B$7:$D$130,3,FALSE),"")</f>
        <v>Sueño, perdida de la concentración, desvelos, fatiga</v>
      </c>
      <c r="E14" s="14" t="s">
        <v>40</v>
      </c>
      <c r="F14" s="15" t="s">
        <v>54</v>
      </c>
      <c r="G14" s="13" t="s">
        <v>42</v>
      </c>
      <c r="H14" s="12">
        <v>1</v>
      </c>
      <c r="I14" s="12">
        <v>2</v>
      </c>
      <c r="J14" s="12">
        <v>2</v>
      </c>
      <c r="K14" s="12">
        <v>3</v>
      </c>
      <c r="L14" s="12">
        <f t="shared" si="6"/>
        <v>8</v>
      </c>
      <c r="M14" s="12">
        <v>2</v>
      </c>
      <c r="N14" s="12">
        <f t="shared" si="7"/>
        <v>16</v>
      </c>
      <c r="O14" s="35" t="str">
        <f t="shared" si="1"/>
        <v>MODERADO</v>
      </c>
      <c r="P14" s="36" t="s">
        <v>55</v>
      </c>
      <c r="Q14" s="42" t="s">
        <v>44</v>
      </c>
      <c r="R14" s="36" t="s">
        <v>44</v>
      </c>
      <c r="S14" s="36" t="s">
        <v>44</v>
      </c>
      <c r="T14" s="12" t="s">
        <v>56</v>
      </c>
      <c r="U14" s="12" t="s">
        <v>57</v>
      </c>
      <c r="V14" s="41">
        <v>1</v>
      </c>
      <c r="W14" s="41">
        <v>1</v>
      </c>
      <c r="X14" s="41">
        <v>1</v>
      </c>
      <c r="Y14" s="41">
        <v>3</v>
      </c>
      <c r="Z14" s="41">
        <f t="shared" si="8"/>
        <v>6</v>
      </c>
      <c r="AA14" s="41">
        <v>1</v>
      </c>
      <c r="AB14" s="41">
        <f t="shared" si="9"/>
        <v>6</v>
      </c>
      <c r="AC14" s="35" t="str">
        <f t="shared" si="4"/>
        <v>TOLERABLE</v>
      </c>
    </row>
    <row r="15" spans="1:30" s="1" customFormat="1" ht="117.75" customHeight="1">
      <c r="A15" s="95"/>
      <c r="B15" s="13">
        <v>104</v>
      </c>
      <c r="C15" s="13" t="str">
        <f>IFERROR(VLOOKUP(B15,[4]PELIGROS!$B$7:$D$130,2,FALSE),"")</f>
        <v>Zanjas / Desniveles/ Excavaciones  en el lugar de trabajo</v>
      </c>
      <c r="D15" s="13" t="str">
        <f>IFERROR(VLOOKUP(B15,[4]PELIGROS!$B$7:$D$130,3,FALSE),"")</f>
        <v>Caídas a distinto nivel, tropezones, golpes</v>
      </c>
      <c r="E15" s="14" t="s">
        <v>47</v>
      </c>
      <c r="F15" s="15" t="s">
        <v>63</v>
      </c>
      <c r="G15" s="13" t="s">
        <v>42</v>
      </c>
      <c r="H15" s="12">
        <v>1</v>
      </c>
      <c r="I15" s="12">
        <v>2</v>
      </c>
      <c r="J15" s="12">
        <v>2</v>
      </c>
      <c r="K15" s="12">
        <v>2</v>
      </c>
      <c r="L15" s="12">
        <f t="shared" si="6"/>
        <v>7</v>
      </c>
      <c r="M15" s="12">
        <v>2</v>
      </c>
      <c r="N15" s="12">
        <f t="shared" si="7"/>
        <v>14</v>
      </c>
      <c r="O15" s="35" t="str">
        <f t="shared" si="1"/>
        <v>MODERADO</v>
      </c>
      <c r="P15" s="36" t="s">
        <v>64</v>
      </c>
      <c r="Q15" s="41" t="s">
        <v>44</v>
      </c>
      <c r="R15" s="36" t="s">
        <v>44</v>
      </c>
      <c r="S15" s="41" t="s">
        <v>44</v>
      </c>
      <c r="T15" s="12" t="s">
        <v>65</v>
      </c>
      <c r="U15" s="12" t="s">
        <v>57</v>
      </c>
      <c r="V15" s="41">
        <v>1</v>
      </c>
      <c r="W15" s="41">
        <v>1</v>
      </c>
      <c r="X15" s="41">
        <v>1</v>
      </c>
      <c r="Y15" s="41">
        <v>3</v>
      </c>
      <c r="Z15" s="41">
        <f t="shared" si="8"/>
        <v>6</v>
      </c>
      <c r="AA15" s="41">
        <v>1</v>
      </c>
      <c r="AB15" s="41">
        <f t="shared" si="9"/>
        <v>6</v>
      </c>
      <c r="AC15" s="35" t="str">
        <f t="shared" si="4"/>
        <v>TOLERABLE</v>
      </c>
    </row>
    <row r="16" spans="1:30" s="3" customFormat="1" ht="92.5" customHeight="1">
      <c r="A16" s="96"/>
      <c r="B16" s="13">
        <v>200</v>
      </c>
      <c r="C16" s="13" t="str">
        <f>IFERROR(VLOOKUP(B16,[4]PELIGROS!$B$7:$D$130,2,FALSE),"")</f>
        <v>Tránsito vehicular</v>
      </c>
      <c r="D16" s="13" t="str">
        <f>IFERROR(VLOOKUP(B16,[4]PELIGROS!$B$7:$D$130,3,FALSE),"")</f>
        <v>Colisión, atropello, volcadura</v>
      </c>
      <c r="E16" s="14" t="s">
        <v>40</v>
      </c>
      <c r="F16" s="15" t="s">
        <v>63</v>
      </c>
      <c r="G16" s="13" t="s">
        <v>42</v>
      </c>
      <c r="H16" s="12">
        <v>1</v>
      </c>
      <c r="I16" s="12">
        <v>2</v>
      </c>
      <c r="J16" s="12">
        <v>2</v>
      </c>
      <c r="K16" s="12">
        <v>2</v>
      </c>
      <c r="L16" s="12">
        <v>8</v>
      </c>
      <c r="M16" s="12">
        <v>2</v>
      </c>
      <c r="N16" s="12">
        <f t="shared" si="7"/>
        <v>16</v>
      </c>
      <c r="O16" s="35" t="str">
        <f t="shared" si="1"/>
        <v>MODERADO</v>
      </c>
      <c r="P16" s="36" t="s">
        <v>43</v>
      </c>
      <c r="Q16" s="42" t="s">
        <v>44</v>
      </c>
      <c r="R16" s="42" t="s">
        <v>44</v>
      </c>
      <c r="S16" s="42" t="s">
        <v>44</v>
      </c>
      <c r="T16" s="12" t="s">
        <v>66</v>
      </c>
      <c r="U16" s="12" t="s">
        <v>46</v>
      </c>
      <c r="V16" s="42">
        <v>1</v>
      </c>
      <c r="W16" s="42">
        <v>1</v>
      </c>
      <c r="X16" s="42">
        <v>1</v>
      </c>
      <c r="Y16" s="41">
        <v>2</v>
      </c>
      <c r="Z16" s="42">
        <v>6</v>
      </c>
      <c r="AA16" s="42">
        <v>2</v>
      </c>
      <c r="AB16" s="42">
        <v>12</v>
      </c>
      <c r="AC16" s="35" t="str">
        <f t="shared" si="4"/>
        <v>MODERADO</v>
      </c>
      <c r="AD16" s="1"/>
    </row>
    <row r="17" spans="1:32" s="1" customFormat="1" ht="89.25" customHeight="1">
      <c r="A17" s="95" t="s">
        <v>67</v>
      </c>
      <c r="B17" s="13"/>
      <c r="C17" s="13" t="s">
        <v>68</v>
      </c>
      <c r="D17" s="13" t="s">
        <v>69</v>
      </c>
      <c r="E17" s="14" t="s">
        <v>40</v>
      </c>
      <c r="F17" s="15" t="s">
        <v>70</v>
      </c>
      <c r="G17" s="13" t="s">
        <v>42</v>
      </c>
      <c r="H17" s="12">
        <v>1</v>
      </c>
      <c r="I17" s="12">
        <v>2</v>
      </c>
      <c r="J17" s="12">
        <v>2</v>
      </c>
      <c r="K17" s="12">
        <v>3</v>
      </c>
      <c r="L17" s="12">
        <f t="shared" ref="L17:L19" si="10">H17+I17+J17+K17</f>
        <v>8</v>
      </c>
      <c r="M17" s="12">
        <v>2</v>
      </c>
      <c r="N17" s="12">
        <f t="shared" ref="N17:N19" si="11">L17*M17</f>
        <v>16</v>
      </c>
      <c r="O17" s="35" t="str">
        <f t="shared" si="1"/>
        <v>MODERADO</v>
      </c>
      <c r="P17" s="36" t="s">
        <v>64</v>
      </c>
      <c r="Q17" s="42" t="s">
        <v>44</v>
      </c>
      <c r="R17" s="36" t="s">
        <v>44</v>
      </c>
      <c r="S17" s="36" t="s">
        <v>44</v>
      </c>
      <c r="T17" s="12" t="s">
        <v>71</v>
      </c>
      <c r="U17" s="12" t="s">
        <v>46</v>
      </c>
      <c r="V17" s="41">
        <v>1</v>
      </c>
      <c r="W17" s="41">
        <v>1</v>
      </c>
      <c r="X17" s="41">
        <v>1</v>
      </c>
      <c r="Y17" s="41">
        <v>3</v>
      </c>
      <c r="Z17" s="41">
        <f t="shared" ref="Z17:Z19" si="12">V17+W17+X17+Y17</f>
        <v>6</v>
      </c>
      <c r="AA17" s="41">
        <v>1</v>
      </c>
      <c r="AB17" s="41">
        <f t="shared" ref="AB17:AB19" si="13">Z17*AA17</f>
        <v>6</v>
      </c>
      <c r="AC17" s="35" t="str">
        <f t="shared" si="4"/>
        <v>TOLERABLE</v>
      </c>
    </row>
    <row r="18" spans="1:32" s="1" customFormat="1" ht="125" customHeight="1">
      <c r="A18" s="95"/>
      <c r="B18" s="13">
        <v>1110</v>
      </c>
      <c r="C18" s="13" t="str">
        <f>IFERROR(VLOOKUP(B18,[4]PELIGROS!$B$7:$D$130,2,FALSE),"")</f>
        <v>Horario de trabajo nocturno</v>
      </c>
      <c r="D18" s="13" t="str">
        <f>IFERROR(VLOOKUP(B18,[4]PELIGROS!$B$7:$D$130,3,FALSE),"")</f>
        <v>Sueño, perdida de la concentración, desvelos, fatiga</v>
      </c>
      <c r="E18" s="14" t="s">
        <v>40</v>
      </c>
      <c r="F18" s="15" t="s">
        <v>54</v>
      </c>
      <c r="G18" s="13" t="s">
        <v>42</v>
      </c>
      <c r="H18" s="12">
        <v>1</v>
      </c>
      <c r="I18" s="12">
        <v>2</v>
      </c>
      <c r="J18" s="12">
        <v>2</v>
      </c>
      <c r="K18" s="12">
        <v>3</v>
      </c>
      <c r="L18" s="12">
        <f t="shared" si="10"/>
        <v>8</v>
      </c>
      <c r="M18" s="12">
        <v>2</v>
      </c>
      <c r="N18" s="12">
        <f t="shared" si="11"/>
        <v>16</v>
      </c>
      <c r="O18" s="35" t="str">
        <f t="shared" si="1"/>
        <v>MODERADO</v>
      </c>
      <c r="P18" s="36" t="s">
        <v>55</v>
      </c>
      <c r="Q18" s="42" t="s">
        <v>44</v>
      </c>
      <c r="R18" s="36" t="s">
        <v>44</v>
      </c>
      <c r="S18" s="36" t="s">
        <v>44</v>
      </c>
      <c r="T18" s="12" t="s">
        <v>56</v>
      </c>
      <c r="U18" s="12" t="s">
        <v>57</v>
      </c>
      <c r="V18" s="41">
        <v>1</v>
      </c>
      <c r="W18" s="41">
        <v>1</v>
      </c>
      <c r="X18" s="41">
        <v>1</v>
      </c>
      <c r="Y18" s="41">
        <v>3</v>
      </c>
      <c r="Z18" s="41">
        <f t="shared" si="12"/>
        <v>6</v>
      </c>
      <c r="AA18" s="41">
        <v>1</v>
      </c>
      <c r="AB18" s="41">
        <f t="shared" si="13"/>
        <v>6</v>
      </c>
      <c r="AC18" s="35" t="str">
        <f t="shared" si="4"/>
        <v>TOLERABLE</v>
      </c>
    </row>
    <row r="19" spans="1:32" s="1" customFormat="1" ht="109" customHeight="1">
      <c r="A19" s="95"/>
      <c r="B19" s="16">
        <v>101</v>
      </c>
      <c r="C19" s="13" t="str">
        <f>IFERROR(VLOOKUP(B19,[4]PELIGROS!$B$7:$D$130,2,FALSE),"")</f>
        <v>Objetos en el Suelo</v>
      </c>
      <c r="D19" s="13" t="str">
        <f>IFERROR(VLOOKUP(B19,[4]PELIGROS!$B$7:$D$130,3,FALSE),"")</f>
        <v>Caída al mismo nivel, tropesones, golpes, rasmilladuras, daño a la salud</v>
      </c>
      <c r="E19" s="14" t="s">
        <v>47</v>
      </c>
      <c r="F19" s="15" t="s">
        <v>63</v>
      </c>
      <c r="G19" s="13" t="s">
        <v>42</v>
      </c>
      <c r="H19" s="12">
        <v>1</v>
      </c>
      <c r="I19" s="12">
        <v>1</v>
      </c>
      <c r="J19" s="12">
        <v>2</v>
      </c>
      <c r="K19" s="12">
        <v>3</v>
      </c>
      <c r="L19" s="12">
        <f t="shared" si="10"/>
        <v>7</v>
      </c>
      <c r="M19" s="12">
        <v>1</v>
      </c>
      <c r="N19" s="12">
        <f t="shared" si="11"/>
        <v>7</v>
      </c>
      <c r="O19" s="35" t="str">
        <f t="shared" si="1"/>
        <v>TOLERABLE</v>
      </c>
      <c r="P19" s="36" t="s">
        <v>43</v>
      </c>
      <c r="Q19" s="41" t="s">
        <v>44</v>
      </c>
      <c r="R19" s="41" t="s">
        <v>44</v>
      </c>
      <c r="S19" s="41" t="s">
        <v>44</v>
      </c>
      <c r="T19" s="12" t="s">
        <v>72</v>
      </c>
      <c r="U19" s="12" t="s">
        <v>57</v>
      </c>
      <c r="V19" s="41">
        <v>1</v>
      </c>
      <c r="W19" s="41">
        <v>1</v>
      </c>
      <c r="X19" s="41">
        <v>1</v>
      </c>
      <c r="Y19" s="41">
        <v>3</v>
      </c>
      <c r="Z19" s="41">
        <f t="shared" si="12"/>
        <v>6</v>
      </c>
      <c r="AA19" s="41">
        <v>1</v>
      </c>
      <c r="AB19" s="41">
        <f t="shared" si="13"/>
        <v>6</v>
      </c>
      <c r="AC19" s="35" t="str">
        <f t="shared" si="4"/>
        <v>TOLERABLE</v>
      </c>
    </row>
    <row r="20" spans="1:32" s="3" customFormat="1" ht="114" customHeight="1">
      <c r="A20" s="97" t="s">
        <v>73</v>
      </c>
      <c r="B20" s="14">
        <v>419</v>
      </c>
      <c r="C20" s="13" t="str">
        <f>IFERROR(VLOOKUP(B20,[4]PELIGROS!$B$7:$D$130,2,FALSE),"")</f>
        <v>Manipulación de sustancias químicas (hipoclorito de sodio, alcohol)</v>
      </c>
      <c r="D20" s="13" t="str">
        <f>IFERROR(VLOOKUP(B20,[4]PELIGROS!$B$7:$D$130,3,FALSE),"")</f>
        <v>Quemaduras, intoxicación, irritaciones, alergias.</v>
      </c>
      <c r="E20" s="14" t="s">
        <v>40</v>
      </c>
      <c r="F20" s="15" t="s">
        <v>74</v>
      </c>
      <c r="G20" s="13" t="s">
        <v>49</v>
      </c>
      <c r="H20" s="18">
        <v>1</v>
      </c>
      <c r="I20" s="18">
        <v>1</v>
      </c>
      <c r="J20" s="18">
        <v>1</v>
      </c>
      <c r="K20" s="18">
        <v>3</v>
      </c>
      <c r="L20" s="18">
        <f t="shared" si="5"/>
        <v>6</v>
      </c>
      <c r="M20" s="18">
        <v>2</v>
      </c>
      <c r="N20" s="18">
        <f t="shared" si="0"/>
        <v>12</v>
      </c>
      <c r="O20" s="35" t="str">
        <f t="shared" si="1"/>
        <v>MODERADO</v>
      </c>
      <c r="P20" s="16" t="s">
        <v>75</v>
      </c>
      <c r="Q20" s="12" t="s">
        <v>44</v>
      </c>
      <c r="R20" s="13" t="s">
        <v>44</v>
      </c>
      <c r="S20" s="16" t="s">
        <v>44</v>
      </c>
      <c r="T20" s="12" t="s">
        <v>76</v>
      </c>
      <c r="U20" s="12" t="s">
        <v>77</v>
      </c>
      <c r="V20" s="45">
        <v>1</v>
      </c>
      <c r="W20" s="45">
        <v>1</v>
      </c>
      <c r="X20" s="45">
        <v>1</v>
      </c>
      <c r="Y20" s="45">
        <v>2</v>
      </c>
      <c r="Z20" s="45">
        <f t="shared" si="2"/>
        <v>5</v>
      </c>
      <c r="AA20" s="45">
        <v>1</v>
      </c>
      <c r="AB20" s="45">
        <f t="shared" si="3"/>
        <v>5</v>
      </c>
      <c r="AC20" s="35" t="str">
        <f t="shared" si="4"/>
        <v>TOLERABLE</v>
      </c>
      <c r="AD20" s="1"/>
    </row>
    <row r="21" spans="1:32" s="1" customFormat="1" ht="146.5" customHeight="1">
      <c r="A21" s="98"/>
      <c r="B21" s="13">
        <v>1110</v>
      </c>
      <c r="C21" s="13" t="str">
        <f>IFERROR(VLOOKUP(B21,[4]PELIGROS!$B$7:$D$130,2,FALSE),"")</f>
        <v>Horario de trabajo nocturno</v>
      </c>
      <c r="D21" s="13" t="str">
        <f>IFERROR(VLOOKUP(B21,[4]PELIGROS!$B$7:$D$130,3,FALSE),"")</f>
        <v>Sueño, perdida de la concentración, desvelos, fatiga</v>
      </c>
      <c r="E21" s="14" t="s">
        <v>40</v>
      </c>
      <c r="F21" s="15" t="s">
        <v>54</v>
      </c>
      <c r="G21" s="13" t="s">
        <v>42</v>
      </c>
      <c r="H21" s="12">
        <v>1</v>
      </c>
      <c r="I21" s="12">
        <v>2</v>
      </c>
      <c r="J21" s="12">
        <v>2</v>
      </c>
      <c r="K21" s="12">
        <v>3</v>
      </c>
      <c r="L21" s="12">
        <f t="shared" si="5"/>
        <v>8</v>
      </c>
      <c r="M21" s="12">
        <v>2</v>
      </c>
      <c r="N21" s="12">
        <f t="shared" si="0"/>
        <v>16</v>
      </c>
      <c r="O21" s="35" t="str">
        <f t="shared" si="1"/>
        <v>MODERADO</v>
      </c>
      <c r="P21" s="36" t="s">
        <v>55</v>
      </c>
      <c r="Q21" s="42" t="s">
        <v>44</v>
      </c>
      <c r="R21" s="36" t="s">
        <v>44</v>
      </c>
      <c r="S21" s="36" t="s">
        <v>44</v>
      </c>
      <c r="T21" s="12" t="s">
        <v>56</v>
      </c>
      <c r="U21" s="12" t="s">
        <v>57</v>
      </c>
      <c r="V21" s="41">
        <v>1</v>
      </c>
      <c r="W21" s="41">
        <v>1</v>
      </c>
      <c r="X21" s="41">
        <v>1</v>
      </c>
      <c r="Y21" s="41">
        <v>3</v>
      </c>
      <c r="Z21" s="41">
        <f t="shared" si="2"/>
        <v>6</v>
      </c>
      <c r="AA21" s="41">
        <v>1</v>
      </c>
      <c r="AB21" s="41">
        <f t="shared" si="3"/>
        <v>6</v>
      </c>
      <c r="AC21" s="35" t="str">
        <f t="shared" si="4"/>
        <v>TOLERABLE</v>
      </c>
    </row>
    <row r="22" spans="1:32" s="1" customFormat="1" ht="114" customHeight="1">
      <c r="A22" s="99"/>
      <c r="B22" s="16">
        <v>1010</v>
      </c>
      <c r="C22" s="13" t="str">
        <f>IFERROR(VLOOKUP(B22,[4]PELIGROS!$B$7:$D$130,2,FALSE),"")</f>
        <v>Trabajos de Pie</v>
      </c>
      <c r="D22" s="13" t="str">
        <f>IFERROR(VLOOKUP(B22,[4]PELIGROS!$B$7:$D$130,3,FALSE),"")</f>
        <v>Trabajos de pie con tiempo prolongados, fatiga y tensión muscular, várices, daños en los tendones y ligamentos</v>
      </c>
      <c r="E22" s="14" t="s">
        <v>40</v>
      </c>
      <c r="F22" s="15" t="s">
        <v>51</v>
      </c>
      <c r="G22" s="13" t="s">
        <v>49</v>
      </c>
      <c r="H22" s="12">
        <v>1</v>
      </c>
      <c r="I22" s="12">
        <v>2</v>
      </c>
      <c r="J22" s="12">
        <v>2</v>
      </c>
      <c r="K22" s="12">
        <v>3</v>
      </c>
      <c r="L22" s="12">
        <f t="shared" si="5"/>
        <v>8</v>
      </c>
      <c r="M22" s="12">
        <v>2</v>
      </c>
      <c r="N22" s="12">
        <f t="shared" si="0"/>
        <v>16</v>
      </c>
      <c r="O22" s="35" t="str">
        <f t="shared" si="1"/>
        <v>MODERADO</v>
      </c>
      <c r="P22" s="36" t="s">
        <v>55</v>
      </c>
      <c r="Q22" s="41" t="s">
        <v>44</v>
      </c>
      <c r="R22" s="41" t="s">
        <v>44</v>
      </c>
      <c r="S22" s="41" t="s">
        <v>44</v>
      </c>
      <c r="T22" s="12" t="s">
        <v>50</v>
      </c>
      <c r="U22" s="12" t="s">
        <v>78</v>
      </c>
      <c r="V22" s="41">
        <v>1</v>
      </c>
      <c r="W22" s="41">
        <v>1</v>
      </c>
      <c r="X22" s="41">
        <v>1</v>
      </c>
      <c r="Y22" s="41">
        <v>3</v>
      </c>
      <c r="Z22" s="41">
        <f t="shared" si="2"/>
        <v>6</v>
      </c>
      <c r="AA22" s="41">
        <v>1</v>
      </c>
      <c r="AB22" s="41">
        <f t="shared" si="3"/>
        <v>6</v>
      </c>
      <c r="AC22" s="35" t="str">
        <f t="shared" si="4"/>
        <v>TOLERABLE</v>
      </c>
    </row>
    <row r="23" spans="1:32" s="1" customFormat="1" ht="105" customHeight="1">
      <c r="A23" s="97" t="s">
        <v>79</v>
      </c>
      <c r="B23" s="12">
        <v>301</v>
      </c>
      <c r="C23" s="13" t="s">
        <v>80</v>
      </c>
      <c r="D23" s="13" t="s">
        <v>81</v>
      </c>
      <c r="E23" s="14" t="s">
        <v>40</v>
      </c>
      <c r="F23" s="15" t="s">
        <v>70</v>
      </c>
      <c r="G23" s="13" t="s">
        <v>42</v>
      </c>
      <c r="H23" s="12">
        <v>1</v>
      </c>
      <c r="I23" s="12">
        <v>1</v>
      </c>
      <c r="J23" s="12">
        <v>2</v>
      </c>
      <c r="K23" s="12">
        <v>3</v>
      </c>
      <c r="L23" s="12">
        <f t="shared" si="5"/>
        <v>7</v>
      </c>
      <c r="M23" s="12">
        <v>1</v>
      </c>
      <c r="N23" s="12">
        <f t="shared" si="0"/>
        <v>7</v>
      </c>
      <c r="O23" s="35" t="str">
        <f t="shared" si="1"/>
        <v>TOLERABLE</v>
      </c>
      <c r="P23" s="36" t="s">
        <v>43</v>
      </c>
      <c r="Q23" s="36" t="s">
        <v>44</v>
      </c>
      <c r="R23" s="42" t="s">
        <v>44</v>
      </c>
      <c r="S23" s="41" t="s">
        <v>44</v>
      </c>
      <c r="T23" s="12" t="s">
        <v>82</v>
      </c>
      <c r="U23" s="12" t="s">
        <v>83</v>
      </c>
      <c r="V23" s="41">
        <v>1</v>
      </c>
      <c r="W23" s="41">
        <v>1</v>
      </c>
      <c r="X23" s="41">
        <v>1</v>
      </c>
      <c r="Y23" s="41">
        <v>3</v>
      </c>
      <c r="Z23" s="41">
        <f t="shared" si="2"/>
        <v>6</v>
      </c>
      <c r="AA23" s="41">
        <v>1</v>
      </c>
      <c r="AB23" s="41">
        <f t="shared" si="3"/>
        <v>6</v>
      </c>
      <c r="AC23" s="35" t="str">
        <f t="shared" si="4"/>
        <v>TOLERABLE</v>
      </c>
    </row>
    <row r="24" spans="1:32" s="1" customFormat="1" ht="101.25" customHeight="1">
      <c r="A24" s="98"/>
      <c r="B24" s="12"/>
      <c r="C24" s="13" t="s">
        <v>84</v>
      </c>
      <c r="D24" s="13" t="s">
        <v>85</v>
      </c>
      <c r="E24" s="14" t="s">
        <v>47</v>
      </c>
      <c r="F24" s="15" t="s">
        <v>48</v>
      </c>
      <c r="G24" s="13"/>
      <c r="H24" s="12">
        <v>1</v>
      </c>
      <c r="I24" s="12">
        <v>1</v>
      </c>
      <c r="J24" s="12">
        <v>2</v>
      </c>
      <c r="K24" s="12">
        <v>1</v>
      </c>
      <c r="L24" s="12">
        <f t="shared" ref="L24" si="14">H24+I24+J24+K24</f>
        <v>5</v>
      </c>
      <c r="M24" s="12">
        <v>3</v>
      </c>
      <c r="N24" s="12">
        <f t="shared" ref="N24" si="15">L24*M24</f>
        <v>15</v>
      </c>
      <c r="O24" s="35" t="str">
        <f t="shared" si="1"/>
        <v>MODERADO</v>
      </c>
      <c r="P24" s="36" t="s">
        <v>43</v>
      </c>
      <c r="Q24" s="36" t="s">
        <v>44</v>
      </c>
      <c r="R24" s="42" t="s">
        <v>44</v>
      </c>
      <c r="S24" s="41" t="s">
        <v>44</v>
      </c>
      <c r="T24" s="12" t="s">
        <v>86</v>
      </c>
      <c r="U24" s="12" t="s">
        <v>87</v>
      </c>
      <c r="V24" s="41">
        <v>1</v>
      </c>
      <c r="W24" s="41">
        <v>1</v>
      </c>
      <c r="X24" s="41">
        <v>1</v>
      </c>
      <c r="Y24" s="41">
        <v>3</v>
      </c>
      <c r="Z24" s="41">
        <f t="shared" ref="Z24" si="16">V24+W24+X24+Y24</f>
        <v>6</v>
      </c>
      <c r="AA24" s="41">
        <v>1</v>
      </c>
      <c r="AB24" s="41">
        <f t="shared" ref="AB24" si="17">Z24*AA24</f>
        <v>6</v>
      </c>
      <c r="AC24" s="35" t="str">
        <f t="shared" si="4"/>
        <v>TOLERABLE</v>
      </c>
    </row>
    <row r="25" spans="1:32" s="1" customFormat="1" ht="131.25" customHeight="1">
      <c r="A25" s="99"/>
      <c r="B25" s="12">
        <v>110</v>
      </c>
      <c r="C25" s="13" t="str">
        <f>IFERROR(VLOOKUP(B25,[4]PELIGROS!$B$7:$D$130,2,FALSE),"")</f>
        <v>Manipulación de objetos y herramientas en altura</v>
      </c>
      <c r="D25" s="13" t="str">
        <f>IFERROR(VLOOKUP(B25,[4]PELIGROS!$B$7:$D$130,3,FALSE),"")</f>
        <v>Caída de objetos, golpes, contusiones.</v>
      </c>
      <c r="E25" s="14" t="s">
        <v>40</v>
      </c>
      <c r="F25" s="15" t="s">
        <v>70</v>
      </c>
      <c r="G25" s="13" t="s">
        <v>42</v>
      </c>
      <c r="H25" s="12">
        <v>1</v>
      </c>
      <c r="I25" s="12">
        <v>1</v>
      </c>
      <c r="J25" s="12">
        <v>2</v>
      </c>
      <c r="K25" s="12">
        <v>3</v>
      </c>
      <c r="L25" s="12">
        <f t="shared" si="5"/>
        <v>7</v>
      </c>
      <c r="M25" s="12">
        <v>2</v>
      </c>
      <c r="N25" s="12">
        <f t="shared" si="0"/>
        <v>14</v>
      </c>
      <c r="O25" s="35" t="str">
        <f t="shared" si="1"/>
        <v>MODERADO</v>
      </c>
      <c r="P25" s="36" t="s">
        <v>43</v>
      </c>
      <c r="Q25" s="36" t="s">
        <v>44</v>
      </c>
      <c r="R25" s="42" t="s">
        <v>44</v>
      </c>
      <c r="S25" s="41" t="s">
        <v>44</v>
      </c>
      <c r="T25" s="12" t="s">
        <v>88</v>
      </c>
      <c r="U25" s="12" t="s">
        <v>89</v>
      </c>
      <c r="V25" s="41">
        <v>1</v>
      </c>
      <c r="W25" s="41">
        <v>1</v>
      </c>
      <c r="X25" s="41">
        <v>1</v>
      </c>
      <c r="Y25" s="41">
        <v>3</v>
      </c>
      <c r="Z25" s="41">
        <f t="shared" si="2"/>
        <v>6</v>
      </c>
      <c r="AA25" s="41">
        <v>1</v>
      </c>
      <c r="AB25" s="41">
        <f t="shared" si="3"/>
        <v>6</v>
      </c>
      <c r="AC25" s="35" t="str">
        <f t="shared" si="4"/>
        <v>TOLERABLE</v>
      </c>
    </row>
    <row r="26" spans="1:32" s="4" customFormat="1" ht="102" customHeight="1">
      <c r="A26" s="100" t="s">
        <v>90</v>
      </c>
      <c r="B26" s="12">
        <v>1203</v>
      </c>
      <c r="C26" s="13" t="s">
        <v>91</v>
      </c>
      <c r="D26" s="13" t="s">
        <v>92</v>
      </c>
      <c r="E26" s="12" t="s">
        <v>93</v>
      </c>
      <c r="F26" s="19" t="s">
        <v>94</v>
      </c>
      <c r="G26" s="12" t="s">
        <v>42</v>
      </c>
      <c r="H26" s="12">
        <v>1</v>
      </c>
      <c r="I26" s="12">
        <v>2</v>
      </c>
      <c r="J26" s="12">
        <v>2</v>
      </c>
      <c r="K26" s="12">
        <v>2</v>
      </c>
      <c r="L26" s="12">
        <f t="shared" si="5"/>
        <v>7</v>
      </c>
      <c r="M26" s="12">
        <v>3</v>
      </c>
      <c r="N26" s="12">
        <f t="shared" si="0"/>
        <v>21</v>
      </c>
      <c r="O26" s="35" t="str">
        <f t="shared" si="1"/>
        <v>IMPORTANTE</v>
      </c>
      <c r="P26" s="16" t="s">
        <v>43</v>
      </c>
      <c r="Q26" s="12" t="s">
        <v>44</v>
      </c>
      <c r="R26" s="12" t="s">
        <v>44</v>
      </c>
      <c r="S26" s="12" t="s">
        <v>44</v>
      </c>
      <c r="T26" s="12" t="s">
        <v>95</v>
      </c>
      <c r="U26" s="12" t="s">
        <v>96</v>
      </c>
      <c r="V26" s="12">
        <v>1</v>
      </c>
      <c r="W26" s="12">
        <v>1</v>
      </c>
      <c r="X26" s="12">
        <v>1</v>
      </c>
      <c r="Y26" s="12">
        <v>2</v>
      </c>
      <c r="Z26" s="12">
        <f t="shared" si="2"/>
        <v>5</v>
      </c>
      <c r="AA26" s="12">
        <v>2</v>
      </c>
      <c r="AB26" s="12">
        <f t="shared" si="3"/>
        <v>10</v>
      </c>
      <c r="AC26" s="35" t="str">
        <f t="shared" si="4"/>
        <v>MODERADO</v>
      </c>
      <c r="AD26" s="30"/>
      <c r="AE26" s="30"/>
      <c r="AF26" s="52"/>
    </row>
    <row r="27" spans="1:32" ht="90" customHeight="1">
      <c r="A27" s="101"/>
      <c r="B27" s="13"/>
      <c r="C27" s="13" t="s">
        <v>97</v>
      </c>
      <c r="D27" s="13" t="s">
        <v>98</v>
      </c>
      <c r="E27" s="13" t="s">
        <v>40</v>
      </c>
      <c r="F27" s="20" t="s">
        <v>48</v>
      </c>
      <c r="G27" s="13" t="s">
        <v>49</v>
      </c>
      <c r="H27" s="13">
        <v>1</v>
      </c>
      <c r="I27" s="13">
        <v>2</v>
      </c>
      <c r="J27" s="13">
        <v>2</v>
      </c>
      <c r="K27" s="12">
        <v>3</v>
      </c>
      <c r="L27" s="12">
        <f t="shared" si="5"/>
        <v>8</v>
      </c>
      <c r="M27" s="13">
        <v>2</v>
      </c>
      <c r="N27" s="13">
        <f t="shared" si="0"/>
        <v>16</v>
      </c>
      <c r="O27" s="35" t="str">
        <f t="shared" si="1"/>
        <v>MODERADO</v>
      </c>
      <c r="P27" s="13" t="s">
        <v>99</v>
      </c>
      <c r="Q27" s="13" t="s">
        <v>44</v>
      </c>
      <c r="R27" s="13" t="s">
        <v>44</v>
      </c>
      <c r="S27" s="13" t="s">
        <v>44</v>
      </c>
      <c r="T27" s="12" t="s">
        <v>100</v>
      </c>
      <c r="U27" s="12" t="s">
        <v>101</v>
      </c>
      <c r="V27" s="13">
        <v>1</v>
      </c>
      <c r="W27" s="13">
        <v>1</v>
      </c>
      <c r="X27" s="13">
        <v>1</v>
      </c>
      <c r="Y27" s="12">
        <v>1</v>
      </c>
      <c r="Z27" s="12">
        <f t="shared" si="2"/>
        <v>4</v>
      </c>
      <c r="AA27" s="13">
        <v>2</v>
      </c>
      <c r="AB27" s="12">
        <f t="shared" si="3"/>
        <v>8</v>
      </c>
      <c r="AC27" s="35" t="str">
        <f t="shared" si="4"/>
        <v>TOLERABLE</v>
      </c>
      <c r="AD27" s="1"/>
      <c r="AE27" s="1"/>
    </row>
    <row r="28" spans="1:32" s="1" customFormat="1" ht="93.75" customHeight="1">
      <c r="A28" s="101"/>
      <c r="B28" s="13"/>
      <c r="C28" s="13" t="s">
        <v>102</v>
      </c>
      <c r="D28" s="13" t="s">
        <v>103</v>
      </c>
      <c r="E28" s="13" t="s">
        <v>40</v>
      </c>
      <c r="F28" s="20" t="s">
        <v>94</v>
      </c>
      <c r="G28" s="13" t="s">
        <v>42</v>
      </c>
      <c r="H28" s="12">
        <v>1</v>
      </c>
      <c r="I28" s="12">
        <v>1</v>
      </c>
      <c r="J28" s="12">
        <v>1</v>
      </c>
      <c r="K28" s="13">
        <v>3</v>
      </c>
      <c r="L28" s="12">
        <f t="shared" si="5"/>
        <v>6</v>
      </c>
      <c r="M28" s="12">
        <v>3</v>
      </c>
      <c r="N28" s="12">
        <f t="shared" si="0"/>
        <v>18</v>
      </c>
      <c r="O28" s="35" t="str">
        <f t="shared" si="1"/>
        <v>IMPORTANTE</v>
      </c>
      <c r="P28" s="13"/>
      <c r="Q28" s="13" t="s">
        <v>44</v>
      </c>
      <c r="R28" s="13" t="s">
        <v>44</v>
      </c>
      <c r="S28" s="13" t="s">
        <v>44</v>
      </c>
      <c r="T28" s="12" t="s">
        <v>104</v>
      </c>
      <c r="U28" s="12" t="s">
        <v>105</v>
      </c>
      <c r="V28" s="12">
        <v>1</v>
      </c>
      <c r="W28" s="12">
        <v>1</v>
      </c>
      <c r="X28" s="12">
        <v>1</v>
      </c>
      <c r="Y28" s="13">
        <v>2</v>
      </c>
      <c r="Z28" s="13">
        <f t="shared" si="2"/>
        <v>5</v>
      </c>
      <c r="AA28" s="12">
        <v>2</v>
      </c>
      <c r="AB28" s="13">
        <f t="shared" si="3"/>
        <v>10</v>
      </c>
      <c r="AC28" s="35" t="str">
        <f t="shared" si="4"/>
        <v>MODERADO</v>
      </c>
    </row>
    <row r="29" spans="1:32" s="1" customFormat="1" ht="142" customHeight="1">
      <c r="A29" s="101"/>
      <c r="B29" s="13"/>
      <c r="C29" s="13" t="s">
        <v>106</v>
      </c>
      <c r="D29" s="13" t="s">
        <v>107</v>
      </c>
      <c r="E29" s="13" t="s">
        <v>40</v>
      </c>
      <c r="F29" s="20" t="s">
        <v>108</v>
      </c>
      <c r="G29" s="13" t="s">
        <v>49</v>
      </c>
      <c r="H29" s="13">
        <v>1</v>
      </c>
      <c r="I29" s="13">
        <v>2</v>
      </c>
      <c r="J29" s="13">
        <v>2</v>
      </c>
      <c r="K29" s="12">
        <v>3</v>
      </c>
      <c r="L29" s="12">
        <f t="shared" si="5"/>
        <v>8</v>
      </c>
      <c r="M29" s="13">
        <v>2</v>
      </c>
      <c r="N29" s="13">
        <f t="shared" si="0"/>
        <v>16</v>
      </c>
      <c r="O29" s="35" t="str">
        <f t="shared" si="1"/>
        <v>MODERADO</v>
      </c>
      <c r="P29" s="13"/>
      <c r="Q29" s="13" t="s">
        <v>44</v>
      </c>
      <c r="R29" s="13" t="s">
        <v>44</v>
      </c>
      <c r="S29" s="13" t="s">
        <v>44</v>
      </c>
      <c r="T29" s="12" t="s">
        <v>109</v>
      </c>
      <c r="U29" s="12" t="s">
        <v>110</v>
      </c>
      <c r="V29" s="13">
        <v>1</v>
      </c>
      <c r="W29" s="13">
        <v>1</v>
      </c>
      <c r="X29" s="13">
        <v>1</v>
      </c>
      <c r="Y29" s="12">
        <v>1</v>
      </c>
      <c r="Z29" s="12">
        <f t="shared" si="2"/>
        <v>4</v>
      </c>
      <c r="AA29" s="13">
        <v>2</v>
      </c>
      <c r="AB29" s="12">
        <f t="shared" si="3"/>
        <v>8</v>
      </c>
      <c r="AC29" s="35" t="str">
        <f t="shared" si="4"/>
        <v>TOLERABLE</v>
      </c>
    </row>
    <row r="30" spans="1:32" s="1" customFormat="1" ht="142" customHeight="1">
      <c r="A30" s="101"/>
      <c r="B30" s="13"/>
      <c r="C30" s="13" t="s">
        <v>111</v>
      </c>
      <c r="D30" s="13" t="s">
        <v>112</v>
      </c>
      <c r="E30" s="13" t="s">
        <v>40</v>
      </c>
      <c r="F30" s="20" t="s">
        <v>113</v>
      </c>
      <c r="G30" s="13" t="s">
        <v>42</v>
      </c>
      <c r="H30" s="12">
        <v>1</v>
      </c>
      <c r="I30" s="12">
        <v>1</v>
      </c>
      <c r="J30" s="12">
        <v>1</v>
      </c>
      <c r="K30" s="13">
        <v>3</v>
      </c>
      <c r="L30" s="12">
        <f t="shared" si="5"/>
        <v>6</v>
      </c>
      <c r="M30" s="12">
        <v>3</v>
      </c>
      <c r="N30" s="12">
        <f t="shared" si="0"/>
        <v>18</v>
      </c>
      <c r="O30" s="35" t="str">
        <f t="shared" si="1"/>
        <v>IMPORTANTE</v>
      </c>
      <c r="P30" s="13"/>
      <c r="Q30" s="13" t="s">
        <v>44</v>
      </c>
      <c r="R30" s="13" t="s">
        <v>44</v>
      </c>
      <c r="S30" s="13" t="s">
        <v>44</v>
      </c>
      <c r="T30" s="12" t="s">
        <v>114</v>
      </c>
      <c r="U30" s="12" t="s">
        <v>110</v>
      </c>
      <c r="V30" s="13">
        <v>1</v>
      </c>
      <c r="W30" s="13">
        <v>1</v>
      </c>
      <c r="X30" s="13">
        <v>1</v>
      </c>
      <c r="Y30" s="12">
        <v>1</v>
      </c>
      <c r="Z30" s="12">
        <f t="shared" si="2"/>
        <v>4</v>
      </c>
      <c r="AA30" s="13">
        <v>2</v>
      </c>
      <c r="AB30" s="12">
        <f t="shared" si="3"/>
        <v>8</v>
      </c>
      <c r="AC30" s="35" t="str">
        <f t="shared" si="4"/>
        <v>TOLERABLE</v>
      </c>
    </row>
    <row r="31" spans="1:32" s="1" customFormat="1" ht="132.5" customHeight="1">
      <c r="A31" s="101"/>
      <c r="B31" s="13"/>
      <c r="C31" s="13" t="s">
        <v>115</v>
      </c>
      <c r="D31" s="13" t="s">
        <v>116</v>
      </c>
      <c r="E31" s="13" t="s">
        <v>40</v>
      </c>
      <c r="F31" s="20" t="s">
        <v>108</v>
      </c>
      <c r="G31" s="13" t="s">
        <v>49</v>
      </c>
      <c r="H31" s="12">
        <v>1</v>
      </c>
      <c r="I31" s="12">
        <v>1</v>
      </c>
      <c r="J31" s="12">
        <v>2</v>
      </c>
      <c r="K31" s="12">
        <v>3</v>
      </c>
      <c r="L31" s="12">
        <f t="shared" si="5"/>
        <v>7</v>
      </c>
      <c r="M31" s="12">
        <v>1</v>
      </c>
      <c r="N31" s="12">
        <f t="shared" si="0"/>
        <v>7</v>
      </c>
      <c r="O31" s="35" t="str">
        <f t="shared" si="1"/>
        <v>TOLERABLE</v>
      </c>
      <c r="P31" s="13"/>
      <c r="Q31" s="13" t="s">
        <v>44</v>
      </c>
      <c r="R31" s="13" t="s">
        <v>44</v>
      </c>
      <c r="S31" s="13" t="s">
        <v>44</v>
      </c>
      <c r="T31" s="12" t="s">
        <v>117</v>
      </c>
      <c r="U31" s="12" t="s">
        <v>110</v>
      </c>
      <c r="V31" s="12">
        <v>1</v>
      </c>
      <c r="W31" s="12">
        <v>1</v>
      </c>
      <c r="X31" s="12">
        <v>1</v>
      </c>
      <c r="Y31" s="12">
        <v>1</v>
      </c>
      <c r="Z31" s="12">
        <f t="shared" si="2"/>
        <v>4</v>
      </c>
      <c r="AA31" s="12">
        <v>1</v>
      </c>
      <c r="AB31" s="12">
        <f t="shared" si="3"/>
        <v>4</v>
      </c>
      <c r="AC31" s="35" t="str">
        <f t="shared" si="4"/>
        <v>TRIVIAL</v>
      </c>
      <c r="AD31" s="53"/>
    </row>
    <row r="32" spans="1:32" s="1" customFormat="1" ht="86.25" customHeight="1">
      <c r="A32" s="101"/>
      <c r="B32" s="13"/>
      <c r="C32" s="13" t="s">
        <v>118</v>
      </c>
      <c r="D32" s="13" t="s">
        <v>119</v>
      </c>
      <c r="E32" s="13" t="s">
        <v>40</v>
      </c>
      <c r="F32" s="20" t="s">
        <v>94</v>
      </c>
      <c r="G32" s="13" t="s">
        <v>42</v>
      </c>
      <c r="H32" s="13">
        <v>1</v>
      </c>
      <c r="I32" s="13">
        <v>2</v>
      </c>
      <c r="J32" s="13">
        <v>2</v>
      </c>
      <c r="K32" s="12">
        <v>3</v>
      </c>
      <c r="L32" s="12">
        <f t="shared" si="5"/>
        <v>8</v>
      </c>
      <c r="M32" s="13">
        <v>2</v>
      </c>
      <c r="N32" s="12">
        <f t="shared" si="0"/>
        <v>16</v>
      </c>
      <c r="O32" s="35" t="str">
        <f t="shared" si="1"/>
        <v>MODERADO</v>
      </c>
      <c r="P32" s="13"/>
      <c r="Q32" s="13" t="s">
        <v>44</v>
      </c>
      <c r="R32" s="13" t="s">
        <v>44</v>
      </c>
      <c r="S32" s="13" t="s">
        <v>44</v>
      </c>
      <c r="T32" s="12" t="s">
        <v>120</v>
      </c>
      <c r="U32" s="12" t="s">
        <v>121</v>
      </c>
      <c r="V32" s="13">
        <v>1</v>
      </c>
      <c r="W32" s="13">
        <v>1</v>
      </c>
      <c r="X32" s="13">
        <v>1</v>
      </c>
      <c r="Y32" s="12">
        <v>1</v>
      </c>
      <c r="Z32" s="12">
        <f t="shared" si="2"/>
        <v>4</v>
      </c>
      <c r="AA32" s="13">
        <v>2</v>
      </c>
      <c r="AB32" s="12">
        <f t="shared" si="3"/>
        <v>8</v>
      </c>
      <c r="AC32" s="35" t="str">
        <f t="shared" si="4"/>
        <v>TOLERABLE</v>
      </c>
    </row>
    <row r="33" spans="1:34" s="1" customFormat="1" ht="98.25" customHeight="1">
      <c r="A33" s="101"/>
      <c r="B33" s="13"/>
      <c r="C33" s="13" t="s">
        <v>122</v>
      </c>
      <c r="D33" s="13" t="s">
        <v>123</v>
      </c>
      <c r="E33" s="13" t="s">
        <v>40</v>
      </c>
      <c r="F33" s="20" t="s">
        <v>124</v>
      </c>
      <c r="G33" s="13" t="s">
        <v>49</v>
      </c>
      <c r="H33" s="12">
        <v>1</v>
      </c>
      <c r="I33" s="12">
        <v>1</v>
      </c>
      <c r="J33" s="12">
        <v>1</v>
      </c>
      <c r="K33" s="13">
        <v>3</v>
      </c>
      <c r="L33" s="12">
        <f t="shared" si="5"/>
        <v>6</v>
      </c>
      <c r="M33" s="12">
        <v>3</v>
      </c>
      <c r="N33" s="12">
        <f t="shared" si="0"/>
        <v>18</v>
      </c>
      <c r="O33" s="35" t="str">
        <f t="shared" si="1"/>
        <v>IMPORTANTE</v>
      </c>
      <c r="P33" s="13"/>
      <c r="Q33" s="13" t="s">
        <v>44</v>
      </c>
      <c r="R33" s="13" t="s">
        <v>44</v>
      </c>
      <c r="S33" s="13" t="s">
        <v>44</v>
      </c>
      <c r="T33" s="12" t="s">
        <v>125</v>
      </c>
      <c r="U33" s="12" t="s">
        <v>110</v>
      </c>
      <c r="V33" s="12">
        <v>1</v>
      </c>
      <c r="W33" s="12">
        <v>1</v>
      </c>
      <c r="X33" s="12">
        <v>1</v>
      </c>
      <c r="Y33" s="13">
        <v>2</v>
      </c>
      <c r="Z33" s="13">
        <f t="shared" si="2"/>
        <v>5</v>
      </c>
      <c r="AA33" s="12">
        <v>2</v>
      </c>
      <c r="AB33" s="13">
        <f t="shared" si="3"/>
        <v>10</v>
      </c>
      <c r="AC33" s="35" t="str">
        <f t="shared" si="4"/>
        <v>MODERADO</v>
      </c>
    </row>
    <row r="34" spans="1:34" s="1" customFormat="1" ht="113.25" customHeight="1">
      <c r="A34" s="101"/>
      <c r="B34" s="13"/>
      <c r="C34" s="13" t="s">
        <v>126</v>
      </c>
      <c r="D34" s="13" t="s">
        <v>127</v>
      </c>
      <c r="E34" s="13" t="s">
        <v>40</v>
      </c>
      <c r="F34" s="20" t="s">
        <v>124</v>
      </c>
      <c r="G34" s="13" t="s">
        <v>49</v>
      </c>
      <c r="H34" s="13">
        <v>1</v>
      </c>
      <c r="I34" s="13">
        <v>2</v>
      </c>
      <c r="J34" s="13">
        <v>2</v>
      </c>
      <c r="K34" s="12">
        <v>3</v>
      </c>
      <c r="L34" s="12">
        <f t="shared" si="5"/>
        <v>8</v>
      </c>
      <c r="M34" s="13">
        <v>2</v>
      </c>
      <c r="N34" s="12">
        <f t="shared" si="0"/>
        <v>16</v>
      </c>
      <c r="O34" s="35" t="str">
        <f t="shared" si="1"/>
        <v>MODERADO</v>
      </c>
      <c r="P34" s="13"/>
      <c r="Q34" s="13" t="s">
        <v>44</v>
      </c>
      <c r="R34" s="13" t="s">
        <v>44</v>
      </c>
      <c r="S34" s="13" t="s">
        <v>44</v>
      </c>
      <c r="T34" s="12" t="s">
        <v>128</v>
      </c>
      <c r="U34" s="12" t="s">
        <v>110</v>
      </c>
      <c r="V34" s="12">
        <v>1</v>
      </c>
      <c r="W34" s="12">
        <v>1</v>
      </c>
      <c r="X34" s="12">
        <v>1</v>
      </c>
      <c r="Y34" s="12">
        <v>1</v>
      </c>
      <c r="Z34" s="12">
        <f t="shared" si="2"/>
        <v>4</v>
      </c>
      <c r="AA34" s="12">
        <v>1</v>
      </c>
      <c r="AB34" s="12">
        <f t="shared" si="3"/>
        <v>4</v>
      </c>
      <c r="AC34" s="35" t="str">
        <f t="shared" si="4"/>
        <v>TRIVIAL</v>
      </c>
    </row>
    <row r="35" spans="1:34" s="1" customFormat="1" ht="92.25" customHeight="1">
      <c r="A35" s="101"/>
      <c r="B35" s="13"/>
      <c r="C35" s="13" t="s">
        <v>129</v>
      </c>
      <c r="D35" s="13" t="s">
        <v>130</v>
      </c>
      <c r="E35" s="13" t="s">
        <v>40</v>
      </c>
      <c r="F35" s="20" t="s">
        <v>48</v>
      </c>
      <c r="G35" s="13" t="s">
        <v>49</v>
      </c>
      <c r="H35" s="12">
        <v>1</v>
      </c>
      <c r="I35" s="12">
        <v>1</v>
      </c>
      <c r="J35" s="12">
        <v>2</v>
      </c>
      <c r="K35" s="12">
        <v>3</v>
      </c>
      <c r="L35" s="12">
        <f t="shared" si="5"/>
        <v>7</v>
      </c>
      <c r="M35" s="12">
        <v>1</v>
      </c>
      <c r="N35" s="12">
        <f t="shared" si="0"/>
        <v>7</v>
      </c>
      <c r="O35" s="35" t="str">
        <f t="shared" si="1"/>
        <v>TOLERABLE</v>
      </c>
      <c r="P35" s="13"/>
      <c r="Q35" s="13" t="s">
        <v>44</v>
      </c>
      <c r="R35" s="13" t="s">
        <v>44</v>
      </c>
      <c r="S35" s="13" t="s">
        <v>131</v>
      </c>
      <c r="T35" s="12" t="s">
        <v>132</v>
      </c>
      <c r="U35" s="12" t="s">
        <v>133</v>
      </c>
      <c r="V35" s="12">
        <v>1</v>
      </c>
      <c r="W35" s="12">
        <v>1</v>
      </c>
      <c r="X35" s="12">
        <v>1</v>
      </c>
      <c r="Y35" s="12">
        <v>1</v>
      </c>
      <c r="Z35" s="12">
        <f t="shared" si="2"/>
        <v>4</v>
      </c>
      <c r="AA35" s="12">
        <v>1</v>
      </c>
      <c r="AB35" s="12">
        <f t="shared" si="3"/>
        <v>4</v>
      </c>
      <c r="AC35" s="35" t="str">
        <f t="shared" si="4"/>
        <v>TRIVIAL</v>
      </c>
    </row>
    <row r="36" spans="1:34" s="1" customFormat="1" ht="109.5" customHeight="1">
      <c r="A36" s="101"/>
      <c r="B36" s="13"/>
      <c r="C36" s="13" t="s">
        <v>134</v>
      </c>
      <c r="D36" s="13" t="s">
        <v>135</v>
      </c>
      <c r="E36" s="13" t="s">
        <v>40</v>
      </c>
      <c r="F36" s="20" t="s">
        <v>48</v>
      </c>
      <c r="G36" s="13" t="s">
        <v>49</v>
      </c>
      <c r="H36" s="13">
        <v>1</v>
      </c>
      <c r="I36" s="13">
        <v>2</v>
      </c>
      <c r="J36" s="13">
        <v>2</v>
      </c>
      <c r="K36" s="12">
        <v>3</v>
      </c>
      <c r="L36" s="12">
        <f t="shared" si="5"/>
        <v>8</v>
      </c>
      <c r="M36" s="13">
        <v>2</v>
      </c>
      <c r="N36" s="12">
        <f t="shared" si="0"/>
        <v>16</v>
      </c>
      <c r="O36" s="35" t="str">
        <f t="shared" si="1"/>
        <v>MODERADO</v>
      </c>
      <c r="P36" s="13"/>
      <c r="Q36" s="13" t="s">
        <v>44</v>
      </c>
      <c r="R36" s="13" t="s">
        <v>44</v>
      </c>
      <c r="S36" s="13" t="s">
        <v>44</v>
      </c>
      <c r="T36" s="12" t="s">
        <v>136</v>
      </c>
      <c r="U36" s="12" t="s">
        <v>137</v>
      </c>
      <c r="V36" s="12">
        <v>1</v>
      </c>
      <c r="W36" s="12">
        <v>1</v>
      </c>
      <c r="X36" s="12">
        <v>1</v>
      </c>
      <c r="Y36" s="12">
        <v>1</v>
      </c>
      <c r="Z36" s="12">
        <f t="shared" si="2"/>
        <v>4</v>
      </c>
      <c r="AA36" s="12">
        <v>1</v>
      </c>
      <c r="AB36" s="12">
        <f t="shared" si="3"/>
        <v>4</v>
      </c>
      <c r="AC36" s="35" t="str">
        <f t="shared" si="4"/>
        <v>TRIVIAL</v>
      </c>
    </row>
    <row r="37" spans="1:34" s="1" customFormat="1" ht="80">
      <c r="A37" s="101"/>
      <c r="B37" s="13"/>
      <c r="C37" s="13" t="s">
        <v>138</v>
      </c>
      <c r="D37" s="13" t="s">
        <v>139</v>
      </c>
      <c r="E37" s="13" t="s">
        <v>40</v>
      </c>
      <c r="F37" s="20" t="s">
        <v>63</v>
      </c>
      <c r="G37" s="13" t="s">
        <v>42</v>
      </c>
      <c r="H37" s="12">
        <v>1</v>
      </c>
      <c r="I37" s="12">
        <v>1</v>
      </c>
      <c r="J37" s="12">
        <v>1</v>
      </c>
      <c r="K37" s="13">
        <v>3</v>
      </c>
      <c r="L37" s="12">
        <f t="shared" si="5"/>
        <v>6</v>
      </c>
      <c r="M37" s="12">
        <v>3</v>
      </c>
      <c r="N37" s="12">
        <f t="shared" si="0"/>
        <v>18</v>
      </c>
      <c r="O37" s="35" t="str">
        <f t="shared" si="1"/>
        <v>IMPORTANTE</v>
      </c>
      <c r="P37" s="13"/>
      <c r="Q37" s="13" t="s">
        <v>44</v>
      </c>
      <c r="R37" s="13" t="s">
        <v>44</v>
      </c>
      <c r="S37" s="13" t="s">
        <v>140</v>
      </c>
      <c r="T37" s="12" t="s">
        <v>141</v>
      </c>
      <c r="U37" s="12" t="s">
        <v>142</v>
      </c>
      <c r="V37" s="12">
        <v>1</v>
      </c>
      <c r="W37" s="12">
        <v>1</v>
      </c>
      <c r="X37" s="12">
        <v>1</v>
      </c>
      <c r="Y37" s="13">
        <v>2</v>
      </c>
      <c r="Z37" s="13">
        <f t="shared" si="2"/>
        <v>5</v>
      </c>
      <c r="AA37" s="12">
        <v>2</v>
      </c>
      <c r="AB37" s="13">
        <f t="shared" si="3"/>
        <v>10</v>
      </c>
      <c r="AC37" s="35" t="str">
        <f t="shared" si="4"/>
        <v>MODERADO</v>
      </c>
    </row>
    <row r="38" spans="1:34" ht="117.5" customHeight="1">
      <c r="A38" s="101"/>
      <c r="B38" s="21"/>
      <c r="C38" s="13" t="s">
        <v>143</v>
      </c>
      <c r="D38" s="13" t="s">
        <v>144</v>
      </c>
      <c r="E38" s="13" t="s">
        <v>40</v>
      </c>
      <c r="F38" s="22" t="s">
        <v>145</v>
      </c>
      <c r="G38" s="13" t="s">
        <v>49</v>
      </c>
      <c r="H38" s="12">
        <v>1</v>
      </c>
      <c r="I38" s="12">
        <v>1</v>
      </c>
      <c r="J38" s="12">
        <v>1</v>
      </c>
      <c r="K38" s="13">
        <v>3</v>
      </c>
      <c r="L38" s="12">
        <f t="shared" si="5"/>
        <v>6</v>
      </c>
      <c r="M38" s="12">
        <v>3</v>
      </c>
      <c r="N38" s="12">
        <f t="shared" si="0"/>
        <v>18</v>
      </c>
      <c r="O38" s="35" t="str">
        <f t="shared" si="1"/>
        <v>IMPORTANTE</v>
      </c>
      <c r="P38" s="21"/>
      <c r="Q38" s="13" t="s">
        <v>44</v>
      </c>
      <c r="R38" s="13" t="s">
        <v>44</v>
      </c>
      <c r="S38" s="13" t="s">
        <v>44</v>
      </c>
      <c r="T38" s="12" t="s">
        <v>146</v>
      </c>
      <c r="U38" s="12" t="s">
        <v>142</v>
      </c>
      <c r="V38" s="12">
        <v>1</v>
      </c>
      <c r="W38" s="12">
        <v>1</v>
      </c>
      <c r="X38" s="12">
        <v>1</v>
      </c>
      <c r="Y38" s="13">
        <v>2</v>
      </c>
      <c r="Z38" s="13">
        <f t="shared" si="2"/>
        <v>5</v>
      </c>
      <c r="AA38" s="12">
        <v>2</v>
      </c>
      <c r="AB38" s="13">
        <f t="shared" si="3"/>
        <v>10</v>
      </c>
      <c r="AC38" s="35" t="str">
        <f t="shared" si="4"/>
        <v>MODERADO</v>
      </c>
      <c r="AD38" s="1"/>
      <c r="AE38" s="1"/>
    </row>
    <row r="39" spans="1:34" ht="127.5" customHeight="1">
      <c r="A39" s="101"/>
      <c r="B39" s="21"/>
      <c r="C39" s="13" t="s">
        <v>147</v>
      </c>
      <c r="D39" s="13" t="s">
        <v>148</v>
      </c>
      <c r="E39" s="13" t="s">
        <v>40</v>
      </c>
      <c r="F39" s="22" t="s">
        <v>94</v>
      </c>
      <c r="G39" s="13" t="s">
        <v>49</v>
      </c>
      <c r="H39" s="12">
        <v>1</v>
      </c>
      <c r="I39" s="12">
        <v>1</v>
      </c>
      <c r="J39" s="12">
        <v>1</v>
      </c>
      <c r="K39" s="13">
        <v>3</v>
      </c>
      <c r="L39" s="12">
        <f t="shared" si="5"/>
        <v>6</v>
      </c>
      <c r="M39" s="12">
        <v>3</v>
      </c>
      <c r="N39" s="12">
        <f t="shared" si="0"/>
        <v>18</v>
      </c>
      <c r="O39" s="35" t="str">
        <f t="shared" si="1"/>
        <v>IMPORTANTE</v>
      </c>
      <c r="P39" s="21"/>
      <c r="Q39" s="13" t="s">
        <v>44</v>
      </c>
      <c r="R39" s="13" t="s">
        <v>44</v>
      </c>
      <c r="S39" s="13" t="s">
        <v>44</v>
      </c>
      <c r="T39" s="12" t="s">
        <v>146</v>
      </c>
      <c r="U39" s="12" t="s">
        <v>142</v>
      </c>
      <c r="V39" s="12">
        <v>1</v>
      </c>
      <c r="W39" s="12">
        <v>1</v>
      </c>
      <c r="X39" s="12">
        <v>1</v>
      </c>
      <c r="Y39" s="13">
        <v>2</v>
      </c>
      <c r="Z39" s="13">
        <f t="shared" si="2"/>
        <v>5</v>
      </c>
      <c r="AA39" s="12">
        <v>2</v>
      </c>
      <c r="AB39" s="13">
        <f t="shared" si="3"/>
        <v>10</v>
      </c>
      <c r="AC39" s="35" t="str">
        <f t="shared" si="4"/>
        <v>MODERADO</v>
      </c>
      <c r="AD39" s="1"/>
      <c r="AE39" s="1"/>
    </row>
    <row r="40" spans="1:34" ht="132" customHeight="1">
      <c r="A40" s="102"/>
      <c r="B40" s="21"/>
      <c r="C40" s="13" t="s">
        <v>149</v>
      </c>
      <c r="D40" s="13" t="s">
        <v>150</v>
      </c>
      <c r="E40" s="13" t="s">
        <v>40</v>
      </c>
      <c r="F40" s="22" t="s">
        <v>108</v>
      </c>
      <c r="G40" s="13" t="s">
        <v>49</v>
      </c>
      <c r="H40" s="12">
        <v>1</v>
      </c>
      <c r="I40" s="12">
        <v>1</v>
      </c>
      <c r="J40" s="12">
        <v>1</v>
      </c>
      <c r="K40" s="13">
        <v>3</v>
      </c>
      <c r="L40" s="12">
        <f t="shared" si="5"/>
        <v>6</v>
      </c>
      <c r="M40" s="12">
        <v>3</v>
      </c>
      <c r="N40" s="12">
        <f t="shared" si="0"/>
        <v>18</v>
      </c>
      <c r="O40" s="35" t="str">
        <f t="shared" si="1"/>
        <v>IMPORTANTE</v>
      </c>
      <c r="P40" s="21"/>
      <c r="Q40" s="13" t="s">
        <v>44</v>
      </c>
      <c r="R40" s="13" t="s">
        <v>44</v>
      </c>
      <c r="S40" s="13" t="s">
        <v>44</v>
      </c>
      <c r="T40" s="12" t="s">
        <v>151</v>
      </c>
      <c r="U40" s="12" t="s">
        <v>142</v>
      </c>
      <c r="V40" s="13">
        <v>1</v>
      </c>
      <c r="W40" s="13">
        <v>1</v>
      </c>
      <c r="X40" s="13">
        <v>1</v>
      </c>
      <c r="Y40" s="12">
        <v>1</v>
      </c>
      <c r="Z40" s="12">
        <f t="shared" si="2"/>
        <v>4</v>
      </c>
      <c r="AA40" s="13">
        <v>2</v>
      </c>
      <c r="AB40" s="12">
        <f t="shared" si="3"/>
        <v>8</v>
      </c>
      <c r="AC40" s="35" t="str">
        <f t="shared" si="4"/>
        <v>TOLERABLE</v>
      </c>
      <c r="AD40" s="1"/>
      <c r="AE40" s="1"/>
    </row>
    <row r="41" spans="1:34" ht="189.5" customHeight="1">
      <c r="A41" s="100" t="s">
        <v>152</v>
      </c>
      <c r="B41" s="21"/>
      <c r="C41" s="13" t="s">
        <v>153</v>
      </c>
      <c r="D41" s="13" t="s">
        <v>154</v>
      </c>
      <c r="E41" s="21" t="s">
        <v>40</v>
      </c>
      <c r="F41" s="23" t="s">
        <v>155</v>
      </c>
      <c r="G41" s="21" t="s">
        <v>49</v>
      </c>
      <c r="H41" s="17">
        <v>1</v>
      </c>
      <c r="I41" s="17">
        <v>1</v>
      </c>
      <c r="J41" s="17">
        <v>1</v>
      </c>
      <c r="K41" s="21">
        <v>3</v>
      </c>
      <c r="L41" s="17">
        <f t="shared" si="5"/>
        <v>6</v>
      </c>
      <c r="M41" s="17">
        <v>3</v>
      </c>
      <c r="N41" s="17">
        <f t="shared" si="0"/>
        <v>18</v>
      </c>
      <c r="O41" s="35" t="str">
        <f t="shared" si="1"/>
        <v>IMPORTANTE</v>
      </c>
      <c r="P41" s="21"/>
      <c r="Q41" s="21" t="s">
        <v>44</v>
      </c>
      <c r="R41" s="21" t="s">
        <v>44</v>
      </c>
      <c r="S41" s="21" t="s">
        <v>44</v>
      </c>
      <c r="T41" s="12" t="s">
        <v>156</v>
      </c>
      <c r="U41" s="12" t="s">
        <v>44</v>
      </c>
      <c r="V41" s="17">
        <v>1</v>
      </c>
      <c r="W41" s="17">
        <v>1</v>
      </c>
      <c r="X41" s="17">
        <v>1</v>
      </c>
      <c r="Y41" s="21">
        <v>2</v>
      </c>
      <c r="Z41" s="21">
        <f t="shared" si="2"/>
        <v>5</v>
      </c>
      <c r="AA41" s="17">
        <v>2</v>
      </c>
      <c r="AB41" s="21">
        <f t="shared" si="3"/>
        <v>10</v>
      </c>
      <c r="AC41" s="35" t="str">
        <f t="shared" si="4"/>
        <v>MODERADO</v>
      </c>
      <c r="AD41" s="1"/>
      <c r="AE41" s="1"/>
      <c r="AF41" s="1"/>
      <c r="AG41" s="1"/>
      <c r="AH41" s="1"/>
    </row>
    <row r="42" spans="1:34" ht="174.65" customHeight="1">
      <c r="A42" s="101"/>
      <c r="B42" s="21"/>
      <c r="C42" s="13" t="s">
        <v>157</v>
      </c>
      <c r="D42" s="13" t="s">
        <v>158</v>
      </c>
      <c r="E42" s="13" t="s">
        <v>40</v>
      </c>
      <c r="F42" s="23" t="s">
        <v>94</v>
      </c>
      <c r="G42" s="21" t="s">
        <v>42</v>
      </c>
      <c r="H42" s="17">
        <v>1</v>
      </c>
      <c r="I42" s="17">
        <v>1</v>
      </c>
      <c r="J42" s="17">
        <v>1</v>
      </c>
      <c r="K42" s="21">
        <v>3</v>
      </c>
      <c r="L42" s="17">
        <f t="shared" si="5"/>
        <v>6</v>
      </c>
      <c r="M42" s="17">
        <v>3</v>
      </c>
      <c r="N42" s="17">
        <f t="shared" si="0"/>
        <v>18</v>
      </c>
      <c r="O42" s="35" t="str">
        <f t="shared" si="1"/>
        <v>IMPORTANTE</v>
      </c>
      <c r="P42" s="21"/>
      <c r="Q42" s="21" t="s">
        <v>44</v>
      </c>
      <c r="R42" s="21" t="s">
        <v>44</v>
      </c>
      <c r="S42" s="21" t="s">
        <v>159</v>
      </c>
      <c r="T42" s="12" t="s">
        <v>160</v>
      </c>
      <c r="U42" s="12" t="s">
        <v>133</v>
      </c>
      <c r="V42" s="17">
        <v>1</v>
      </c>
      <c r="W42" s="17">
        <v>1</v>
      </c>
      <c r="X42" s="17">
        <v>1</v>
      </c>
      <c r="Y42" s="21">
        <v>2</v>
      </c>
      <c r="Z42" s="21">
        <f t="shared" si="2"/>
        <v>5</v>
      </c>
      <c r="AA42" s="17">
        <v>2</v>
      </c>
      <c r="AB42" s="21">
        <f t="shared" si="3"/>
        <v>10</v>
      </c>
      <c r="AC42" s="35" t="str">
        <f t="shared" si="4"/>
        <v>MODERADO</v>
      </c>
      <c r="AD42" s="1"/>
      <c r="AE42" s="1"/>
      <c r="AF42" s="1"/>
      <c r="AG42" s="1"/>
      <c r="AH42" s="1"/>
    </row>
    <row r="43" spans="1:34" ht="205" customHeight="1">
      <c r="A43" s="101"/>
      <c r="B43" s="13">
        <v>1200</v>
      </c>
      <c r="C43" s="13" t="str">
        <f>IFERROR(VLOOKUP(B43,[4]PELIGROS!$B$7:$D$130,2,FALSE),"")</f>
        <v>Lluvia intensa</v>
      </c>
      <c r="D43" s="13" t="str">
        <f>IFERROR(VLOOKUP(B43,[4]PELIGROS!$B$7:$D$130,3,FALSE),"")</f>
        <v>Inundación, resbalones, colisión, resfríos.</v>
      </c>
      <c r="E43" s="13" t="s">
        <v>47</v>
      </c>
      <c r="F43" s="23" t="s">
        <v>161</v>
      </c>
      <c r="G43" s="24" t="s">
        <v>42</v>
      </c>
      <c r="H43" s="12">
        <v>1</v>
      </c>
      <c r="I43" s="12">
        <v>2</v>
      </c>
      <c r="J43" s="12">
        <v>2</v>
      </c>
      <c r="K43" s="13">
        <v>2</v>
      </c>
      <c r="L43" s="13">
        <f t="shared" si="5"/>
        <v>7</v>
      </c>
      <c r="M43" s="12">
        <v>2</v>
      </c>
      <c r="N43" s="13">
        <f t="shared" si="0"/>
        <v>14</v>
      </c>
      <c r="O43" s="35" t="str">
        <f t="shared" si="1"/>
        <v>MODERADO</v>
      </c>
      <c r="P43" s="16" t="s">
        <v>43</v>
      </c>
      <c r="Q43" s="13" t="s">
        <v>44</v>
      </c>
      <c r="R43" s="13" t="s">
        <v>44</v>
      </c>
      <c r="S43" s="13" t="s">
        <v>44</v>
      </c>
      <c r="T43" s="12" t="s">
        <v>162</v>
      </c>
      <c r="U43" s="12" t="s">
        <v>163</v>
      </c>
      <c r="V43" s="13">
        <v>1</v>
      </c>
      <c r="W43" s="13">
        <v>1</v>
      </c>
      <c r="X43" s="13">
        <v>1</v>
      </c>
      <c r="Y43" s="13">
        <v>2</v>
      </c>
      <c r="Z43" s="13">
        <f t="shared" si="2"/>
        <v>5</v>
      </c>
      <c r="AA43" s="13">
        <v>1</v>
      </c>
      <c r="AB43" s="13">
        <f t="shared" si="3"/>
        <v>5</v>
      </c>
      <c r="AC43" s="35" t="str">
        <f t="shared" si="4"/>
        <v>TOLERABLE</v>
      </c>
      <c r="AD43" s="1"/>
      <c r="AE43" s="1"/>
      <c r="AF43" s="1"/>
      <c r="AG43" s="1"/>
      <c r="AH43" s="1"/>
    </row>
    <row r="44" spans="1:34" ht="121" customHeight="1">
      <c r="A44" s="101"/>
      <c r="B44" s="13">
        <v>1208</v>
      </c>
      <c r="C44" s="13" t="s">
        <v>164</v>
      </c>
      <c r="D44" s="13" t="s">
        <v>165</v>
      </c>
      <c r="E44" s="13" t="s">
        <v>93</v>
      </c>
      <c r="F44" s="24" t="s">
        <v>166</v>
      </c>
      <c r="G44" s="13" t="s">
        <v>42</v>
      </c>
      <c r="H44" s="12">
        <v>1</v>
      </c>
      <c r="I44" s="12">
        <v>1</v>
      </c>
      <c r="J44" s="12">
        <v>1</v>
      </c>
      <c r="K44" s="13">
        <v>3</v>
      </c>
      <c r="L44" s="12">
        <f t="shared" si="5"/>
        <v>6</v>
      </c>
      <c r="M44" s="12">
        <v>3</v>
      </c>
      <c r="N44" s="12">
        <f t="shared" si="0"/>
        <v>18</v>
      </c>
      <c r="O44" s="35" t="str">
        <f t="shared" si="1"/>
        <v>IMPORTANTE</v>
      </c>
      <c r="P44" s="13" t="s">
        <v>167</v>
      </c>
      <c r="Q44" s="13" t="s">
        <v>44</v>
      </c>
      <c r="R44" s="13" t="s">
        <v>44</v>
      </c>
      <c r="S44" s="13" t="s">
        <v>44</v>
      </c>
      <c r="T44" s="12" t="s">
        <v>168</v>
      </c>
      <c r="U44" s="12" t="s">
        <v>169</v>
      </c>
      <c r="V44" s="12">
        <v>3</v>
      </c>
      <c r="W44" s="12">
        <v>1</v>
      </c>
      <c r="X44" s="12">
        <v>1</v>
      </c>
      <c r="Y44" s="12">
        <v>1</v>
      </c>
      <c r="Z44" s="12">
        <f t="shared" si="2"/>
        <v>6</v>
      </c>
      <c r="AA44" s="12">
        <v>2</v>
      </c>
      <c r="AB44" s="12">
        <f t="shared" si="3"/>
        <v>12</v>
      </c>
      <c r="AC44" s="35" t="str">
        <f t="shared" si="4"/>
        <v>MODERADO</v>
      </c>
    </row>
    <row r="45" spans="1:34" ht="169" customHeight="1">
      <c r="A45" s="101"/>
      <c r="B45" s="21"/>
      <c r="C45" s="13" t="s">
        <v>170</v>
      </c>
      <c r="D45" s="13" t="s">
        <v>171</v>
      </c>
      <c r="E45" s="13" t="s">
        <v>93</v>
      </c>
      <c r="F45" s="23" t="s">
        <v>166</v>
      </c>
      <c r="G45" s="21" t="s">
        <v>42</v>
      </c>
      <c r="H45" s="17">
        <v>1</v>
      </c>
      <c r="I45" s="17">
        <v>1</v>
      </c>
      <c r="J45" s="17">
        <v>1</v>
      </c>
      <c r="K45" s="21">
        <v>3</v>
      </c>
      <c r="L45" s="17">
        <f t="shared" si="5"/>
        <v>6</v>
      </c>
      <c r="M45" s="17">
        <v>3</v>
      </c>
      <c r="N45" s="17">
        <f t="shared" si="0"/>
        <v>18</v>
      </c>
      <c r="O45" s="35" t="str">
        <f t="shared" si="1"/>
        <v>IMPORTANTE</v>
      </c>
      <c r="P45" s="21"/>
      <c r="Q45" s="21" t="s">
        <v>44</v>
      </c>
      <c r="R45" s="21" t="s">
        <v>44</v>
      </c>
      <c r="S45" s="21" t="s">
        <v>44</v>
      </c>
      <c r="T45" s="12" t="s">
        <v>172</v>
      </c>
      <c r="U45" s="12" t="s">
        <v>133</v>
      </c>
      <c r="V45" s="13">
        <v>1</v>
      </c>
      <c r="W45" s="13">
        <v>1</v>
      </c>
      <c r="X45" s="13">
        <v>1</v>
      </c>
      <c r="Y45" s="12">
        <v>1</v>
      </c>
      <c r="Z45" s="12">
        <f t="shared" si="2"/>
        <v>4</v>
      </c>
      <c r="AA45" s="13">
        <v>2</v>
      </c>
      <c r="AB45" s="12">
        <f t="shared" si="3"/>
        <v>8</v>
      </c>
      <c r="AC45" s="35" t="str">
        <f t="shared" si="4"/>
        <v>TOLERABLE</v>
      </c>
      <c r="AD45" s="1"/>
      <c r="AE45" s="1"/>
      <c r="AF45" s="1"/>
      <c r="AG45" s="1"/>
      <c r="AH45" s="1"/>
    </row>
    <row r="46" spans="1:34" ht="121.75" customHeight="1">
      <c r="A46" s="102"/>
      <c r="B46" s="13"/>
      <c r="C46" s="13" t="s">
        <v>173</v>
      </c>
      <c r="D46" s="13" t="s">
        <v>174</v>
      </c>
      <c r="E46" s="13" t="s">
        <v>40</v>
      </c>
      <c r="F46" s="24" t="s">
        <v>94</v>
      </c>
      <c r="G46" s="13" t="s">
        <v>42</v>
      </c>
      <c r="H46" s="12">
        <v>1</v>
      </c>
      <c r="I46" s="12">
        <v>1</v>
      </c>
      <c r="J46" s="12">
        <v>1</v>
      </c>
      <c r="K46" s="13">
        <v>3</v>
      </c>
      <c r="L46" s="12">
        <f t="shared" si="5"/>
        <v>6</v>
      </c>
      <c r="M46" s="12">
        <v>3</v>
      </c>
      <c r="N46" s="12">
        <f t="shared" si="0"/>
        <v>18</v>
      </c>
      <c r="O46" s="35" t="str">
        <f t="shared" si="1"/>
        <v>IMPORTANTE</v>
      </c>
      <c r="P46" s="13"/>
      <c r="Q46" s="13" t="s">
        <v>44</v>
      </c>
      <c r="R46" s="13" t="s">
        <v>44</v>
      </c>
      <c r="S46" s="13" t="s">
        <v>44</v>
      </c>
      <c r="T46" s="12" t="s">
        <v>175</v>
      </c>
      <c r="U46" s="12" t="s">
        <v>133</v>
      </c>
      <c r="V46" s="13">
        <v>1</v>
      </c>
      <c r="W46" s="13">
        <v>1</v>
      </c>
      <c r="X46" s="13">
        <v>1</v>
      </c>
      <c r="Y46" s="12">
        <v>1</v>
      </c>
      <c r="Z46" s="12">
        <f t="shared" si="2"/>
        <v>4</v>
      </c>
      <c r="AA46" s="13">
        <v>2</v>
      </c>
      <c r="AB46" s="12">
        <f t="shared" si="3"/>
        <v>8</v>
      </c>
      <c r="AC46" s="35" t="str">
        <f t="shared" si="4"/>
        <v>TOLERABLE</v>
      </c>
      <c r="AD46" s="1"/>
      <c r="AE46" s="1"/>
    </row>
    <row r="47" spans="1:34" s="5" customFormat="1" ht="34" customHeight="1">
      <c r="A47" s="76" t="s">
        <v>176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46"/>
      <c r="AC47" s="46"/>
    </row>
    <row r="48" spans="1:34" ht="21">
      <c r="A48" s="77" t="s">
        <v>177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25"/>
      <c r="T48" s="25"/>
      <c r="U48" s="5"/>
      <c r="V48" s="46"/>
      <c r="W48" s="46"/>
      <c r="X48" s="46"/>
      <c r="Y48" s="46"/>
      <c r="Z48" s="46"/>
      <c r="AA48" s="46"/>
    </row>
    <row r="49" spans="1:31" ht="117.5" customHeight="1">
      <c r="A49" s="78" t="s">
        <v>178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</row>
    <row r="50" spans="1:31" ht="25" customHeight="1">
      <c r="A50" s="7"/>
      <c r="C50" s="79" t="s">
        <v>179</v>
      </c>
      <c r="D50" s="79" t="s">
        <v>180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27"/>
      <c r="R50" s="86" t="s">
        <v>179</v>
      </c>
      <c r="S50" s="86" t="s">
        <v>181</v>
      </c>
      <c r="T50" s="86" t="s">
        <v>182</v>
      </c>
      <c r="V50" s="7"/>
      <c r="W50" s="7"/>
      <c r="X50" s="7"/>
      <c r="Y50" s="80" t="s">
        <v>182</v>
      </c>
      <c r="Z50" s="81"/>
      <c r="AA50" s="81"/>
      <c r="AB50" s="81"/>
      <c r="AC50" s="82"/>
    </row>
    <row r="51" spans="1:31" ht="42" customHeight="1">
      <c r="A51" s="27"/>
      <c r="B51" s="27"/>
      <c r="C51" s="79"/>
      <c r="D51" s="26" t="s">
        <v>183</v>
      </c>
      <c r="E51" s="79" t="s">
        <v>184</v>
      </c>
      <c r="F51" s="79"/>
      <c r="G51" s="79"/>
      <c r="H51" s="79"/>
      <c r="I51" s="79"/>
      <c r="J51" s="79" t="s">
        <v>185</v>
      </c>
      <c r="K51" s="79"/>
      <c r="L51" s="79"/>
      <c r="M51" s="79"/>
      <c r="N51" s="79"/>
      <c r="O51" s="26" t="s">
        <v>186</v>
      </c>
      <c r="P51" s="27"/>
      <c r="R51" s="86"/>
      <c r="S51" s="86"/>
      <c r="T51" s="86"/>
      <c r="U51" s="27"/>
      <c r="V51" s="7"/>
      <c r="W51" s="7"/>
      <c r="X51" s="7"/>
      <c r="Y51" s="83" t="s">
        <v>187</v>
      </c>
      <c r="Z51" s="83"/>
      <c r="AA51" s="83" t="s">
        <v>188</v>
      </c>
      <c r="AB51" s="83"/>
      <c r="AC51" s="47" t="s">
        <v>189</v>
      </c>
    </row>
    <row r="52" spans="1:31" ht="25" customHeight="1">
      <c r="A52" s="28"/>
      <c r="B52" s="28"/>
      <c r="C52" s="87">
        <v>1</v>
      </c>
      <c r="D52" s="103" t="s">
        <v>190</v>
      </c>
      <c r="E52" s="88" t="s">
        <v>191</v>
      </c>
      <c r="F52" s="88"/>
      <c r="G52" s="88"/>
      <c r="H52" s="88"/>
      <c r="I52" s="88"/>
      <c r="J52" s="88" t="s">
        <v>192</v>
      </c>
      <c r="K52" s="88"/>
      <c r="L52" s="88"/>
      <c r="M52" s="88"/>
      <c r="N52" s="88"/>
      <c r="O52" s="29" t="s">
        <v>193</v>
      </c>
      <c r="P52" s="28"/>
      <c r="R52" s="87">
        <v>1</v>
      </c>
      <c r="S52" s="88" t="s">
        <v>194</v>
      </c>
      <c r="T52" s="29" t="s">
        <v>195</v>
      </c>
      <c r="U52" s="28"/>
      <c r="V52" s="104" t="s">
        <v>180</v>
      </c>
      <c r="W52" s="83" t="s">
        <v>196</v>
      </c>
      <c r="X52" s="83"/>
      <c r="Y52" s="114" t="s">
        <v>197</v>
      </c>
      <c r="Z52" s="114"/>
      <c r="AA52" s="111" t="s">
        <v>198</v>
      </c>
      <c r="AB52" s="111"/>
      <c r="AC52" s="105" t="s">
        <v>199</v>
      </c>
    </row>
    <row r="53" spans="1:31" ht="25" customHeight="1">
      <c r="A53" s="28"/>
      <c r="B53" s="28"/>
      <c r="C53" s="87"/>
      <c r="D53" s="103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29" t="s">
        <v>200</v>
      </c>
      <c r="P53" s="28"/>
      <c r="R53" s="87"/>
      <c r="S53" s="88"/>
      <c r="T53" s="29" t="s">
        <v>201</v>
      </c>
      <c r="U53" s="28"/>
      <c r="V53" s="104"/>
      <c r="W53" s="83"/>
      <c r="X53" s="83"/>
      <c r="Y53" s="114"/>
      <c r="Z53" s="114"/>
      <c r="AA53" s="111"/>
      <c r="AB53" s="111"/>
      <c r="AC53" s="106"/>
    </row>
    <row r="54" spans="1:31" ht="25" customHeight="1">
      <c r="A54" s="28"/>
      <c r="B54" s="28"/>
      <c r="C54" s="87">
        <v>2</v>
      </c>
      <c r="D54" s="103" t="s">
        <v>202</v>
      </c>
      <c r="E54" s="88" t="s">
        <v>203</v>
      </c>
      <c r="F54" s="88"/>
      <c r="G54" s="88"/>
      <c r="H54" s="88"/>
      <c r="I54" s="88"/>
      <c r="J54" s="88" t="s">
        <v>204</v>
      </c>
      <c r="K54" s="88"/>
      <c r="L54" s="88"/>
      <c r="M54" s="88"/>
      <c r="N54" s="88"/>
      <c r="O54" s="29" t="s">
        <v>205</v>
      </c>
      <c r="P54" s="28"/>
      <c r="R54" s="87">
        <v>2</v>
      </c>
      <c r="S54" s="88" t="s">
        <v>206</v>
      </c>
      <c r="T54" s="29" t="s">
        <v>207</v>
      </c>
      <c r="U54" s="28"/>
      <c r="V54" s="104"/>
      <c r="W54" s="83" t="s">
        <v>208</v>
      </c>
      <c r="X54" s="83"/>
      <c r="Y54" s="111" t="s">
        <v>209</v>
      </c>
      <c r="Z54" s="111"/>
      <c r="AA54" s="112" t="s">
        <v>210</v>
      </c>
      <c r="AB54" s="112"/>
      <c r="AC54" s="107" t="s">
        <v>211</v>
      </c>
    </row>
    <row r="55" spans="1:31" ht="25" customHeight="1">
      <c r="A55" s="28"/>
      <c r="B55" s="28"/>
      <c r="C55" s="87"/>
      <c r="D55" s="103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29" t="s">
        <v>212</v>
      </c>
      <c r="P55" s="28"/>
      <c r="R55" s="87"/>
      <c r="S55" s="88"/>
      <c r="T55" s="29" t="s">
        <v>213</v>
      </c>
      <c r="U55" s="28"/>
      <c r="V55" s="104"/>
      <c r="W55" s="83"/>
      <c r="X55" s="83"/>
      <c r="Y55" s="111"/>
      <c r="Z55" s="111"/>
      <c r="AA55" s="112"/>
      <c r="AB55" s="112"/>
      <c r="AC55" s="108"/>
    </row>
    <row r="56" spans="1:31" ht="25" customHeight="1">
      <c r="A56" s="28"/>
      <c r="B56" s="28"/>
      <c r="C56" s="87">
        <v>3</v>
      </c>
      <c r="D56" s="103" t="s">
        <v>214</v>
      </c>
      <c r="E56" s="88" t="s">
        <v>215</v>
      </c>
      <c r="F56" s="88"/>
      <c r="G56" s="88"/>
      <c r="H56" s="88"/>
      <c r="I56" s="88"/>
      <c r="J56" s="88" t="s">
        <v>216</v>
      </c>
      <c r="K56" s="88"/>
      <c r="L56" s="88"/>
      <c r="M56" s="88"/>
      <c r="N56" s="88"/>
      <c r="O56" s="29" t="s">
        <v>217</v>
      </c>
      <c r="P56" s="28"/>
      <c r="R56" s="87">
        <v>3</v>
      </c>
      <c r="S56" s="88" t="s">
        <v>218</v>
      </c>
      <c r="T56" s="29" t="s">
        <v>219</v>
      </c>
      <c r="U56" s="28"/>
      <c r="V56" s="104"/>
      <c r="W56" s="83" t="s">
        <v>220</v>
      </c>
      <c r="X56" s="83"/>
      <c r="Y56" s="112" t="s">
        <v>210</v>
      </c>
      <c r="Z56" s="112"/>
      <c r="AA56" s="113" t="s">
        <v>221</v>
      </c>
      <c r="AB56" s="113"/>
      <c r="AC56" s="109" t="s">
        <v>222</v>
      </c>
    </row>
    <row r="57" spans="1:31" ht="25" customHeight="1">
      <c r="A57" s="28"/>
      <c r="B57" s="28"/>
      <c r="C57" s="87"/>
      <c r="D57" s="103" t="s">
        <v>223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29" t="s">
        <v>224</v>
      </c>
      <c r="P57" s="28"/>
      <c r="R57" s="87"/>
      <c r="S57" s="88"/>
      <c r="T57" s="29" t="s">
        <v>225</v>
      </c>
      <c r="U57" s="28"/>
      <c r="V57" s="104"/>
      <c r="W57" s="83"/>
      <c r="X57" s="83"/>
      <c r="Y57" s="112"/>
      <c r="Z57" s="112"/>
      <c r="AA57" s="113"/>
      <c r="AB57" s="113"/>
      <c r="AC57" s="110"/>
    </row>
    <row r="58" spans="1:31" ht="14.5" customHeight="1">
      <c r="A58" s="30"/>
      <c r="B58" s="31"/>
      <c r="C58" s="31"/>
      <c r="D58" s="31"/>
      <c r="E58" s="30"/>
      <c r="F58" s="30"/>
      <c r="H58" s="30"/>
      <c r="I58" s="30"/>
      <c r="J58" s="30"/>
      <c r="K58" s="30"/>
      <c r="L58" s="30"/>
      <c r="M58" s="30"/>
      <c r="N58" s="30"/>
      <c r="O58" s="38"/>
      <c r="P58" s="39"/>
      <c r="R58" s="30"/>
      <c r="S58" s="48"/>
      <c r="T58" s="30"/>
      <c r="U58" s="31"/>
      <c r="V58" s="30"/>
      <c r="W58" s="30"/>
      <c r="X58" s="30"/>
      <c r="Y58" s="30"/>
      <c r="Z58" s="30"/>
      <c r="AA58" s="30"/>
      <c r="AB58" s="30"/>
      <c r="AC58" s="38"/>
    </row>
    <row r="59" spans="1:31" ht="14.5" customHeight="1">
      <c r="A59" s="30"/>
      <c r="B59" s="31"/>
      <c r="C59" s="31"/>
      <c r="D59" s="31"/>
      <c r="E59" s="30"/>
      <c r="F59" s="30"/>
      <c r="H59" s="30"/>
      <c r="I59" s="30"/>
      <c r="J59" s="30"/>
      <c r="K59" s="30"/>
      <c r="L59" s="30"/>
      <c r="M59" s="30"/>
      <c r="N59" s="30"/>
      <c r="O59" s="38"/>
      <c r="P59" s="39"/>
      <c r="R59" s="30"/>
      <c r="S59" s="48"/>
      <c r="T59" s="30"/>
      <c r="U59" s="31"/>
      <c r="V59" s="30"/>
      <c r="W59" s="30"/>
      <c r="X59" s="30"/>
      <c r="Y59" s="30"/>
      <c r="Z59" s="30"/>
      <c r="AA59" s="30"/>
      <c r="AB59" s="30"/>
      <c r="AC59" s="38"/>
    </row>
    <row r="60" spans="1:31" ht="108.75" customHeight="1">
      <c r="A60" s="32"/>
      <c r="B60" s="1"/>
      <c r="C60" s="84"/>
      <c r="D60" s="84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33"/>
      <c r="Q60" s="116">
        <v>45680</v>
      </c>
      <c r="R60" s="117"/>
      <c r="S60" s="117"/>
      <c r="T60" s="49"/>
      <c r="U60" s="115"/>
      <c r="V60" s="115"/>
      <c r="W60" s="115"/>
      <c r="X60" s="1"/>
      <c r="Y60" s="1"/>
      <c r="Z60" s="1"/>
      <c r="AA60" s="1"/>
      <c r="AB60" s="1"/>
      <c r="AC60" s="1"/>
      <c r="AD60" s="1"/>
      <c r="AE60" s="1"/>
    </row>
    <row r="61" spans="1:31" ht="93.5" customHeight="1">
      <c r="A61" s="32"/>
      <c r="B61" s="1"/>
      <c r="C61" s="89" t="s">
        <v>226</v>
      </c>
      <c r="D61" s="89"/>
      <c r="E61" s="89" t="s">
        <v>227</v>
      </c>
      <c r="F61" s="89"/>
      <c r="G61" s="89"/>
      <c r="H61" s="89"/>
      <c r="I61" s="89"/>
      <c r="J61" s="89"/>
      <c r="K61" s="89"/>
      <c r="L61" s="89" t="s">
        <v>228</v>
      </c>
      <c r="M61" s="89"/>
      <c r="N61" s="89"/>
      <c r="O61" s="89"/>
      <c r="P61" s="34" t="s">
        <v>229</v>
      </c>
      <c r="Q61" s="117"/>
      <c r="R61" s="117"/>
      <c r="S61" s="117"/>
      <c r="T61" s="50"/>
      <c r="U61" s="115"/>
      <c r="V61" s="115"/>
      <c r="W61" s="115"/>
      <c r="X61" s="1"/>
      <c r="Y61" s="1"/>
      <c r="Z61" s="1"/>
      <c r="AA61" s="1"/>
      <c r="AB61" s="1"/>
      <c r="AC61" s="1"/>
      <c r="AD61" s="1"/>
      <c r="AE61" s="1"/>
    </row>
    <row r="62" spans="1:31" ht="18">
      <c r="A62" s="32"/>
      <c r="B62" s="1"/>
      <c r="C62" s="90" t="s">
        <v>230</v>
      </c>
      <c r="D62" s="91"/>
      <c r="E62" s="90" t="s">
        <v>231</v>
      </c>
      <c r="F62" s="92"/>
      <c r="G62" s="92"/>
      <c r="H62" s="92"/>
      <c r="I62" s="92"/>
      <c r="J62" s="92"/>
      <c r="K62" s="91"/>
      <c r="L62" s="90" t="s">
        <v>232</v>
      </c>
      <c r="M62" s="92"/>
      <c r="N62" s="92"/>
      <c r="O62" s="91"/>
      <c r="P62" s="40" t="s">
        <v>233</v>
      </c>
      <c r="Q62" s="93" t="s">
        <v>234</v>
      </c>
      <c r="R62" s="93"/>
      <c r="S62" s="93"/>
      <c r="T62" s="51"/>
      <c r="U62" s="94"/>
      <c r="V62" s="94"/>
      <c r="W62" s="94"/>
      <c r="X62" s="1"/>
      <c r="Y62" s="1"/>
      <c r="Z62" s="1"/>
      <c r="AA62" s="1"/>
      <c r="AB62" s="1"/>
      <c r="AC62" s="1"/>
      <c r="AD62" s="1"/>
      <c r="AE62" s="1"/>
    </row>
    <row r="63" spans="1:31">
      <c r="F63" s="30"/>
      <c r="T63" s="7"/>
      <c r="U63" s="6"/>
      <c r="V63" s="7"/>
    </row>
  </sheetData>
  <sortState xmlns:xlrd2="http://schemas.microsoft.com/office/spreadsheetml/2017/richdata2" ref="B251:AB253">
    <sortCondition ref="B251"/>
  </sortState>
  <mergeCells count="85">
    <mergeCell ref="U60:W61"/>
    <mergeCell ref="Q60:S61"/>
    <mergeCell ref="E56:I57"/>
    <mergeCell ref="J56:N57"/>
    <mergeCell ref="E54:I55"/>
    <mergeCell ref="J54:N55"/>
    <mergeCell ref="E52:I53"/>
    <mergeCell ref="J52:N53"/>
    <mergeCell ref="V52:V57"/>
    <mergeCell ref="AC52:AC53"/>
    <mergeCell ref="AC54:AC55"/>
    <mergeCell ref="AC56:AC57"/>
    <mergeCell ref="W54:X55"/>
    <mergeCell ref="Y54:Z55"/>
    <mergeCell ref="AA54:AB55"/>
    <mergeCell ref="W56:X57"/>
    <mergeCell ref="Y56:Z57"/>
    <mergeCell ref="AA56:AB57"/>
    <mergeCell ref="W52:X53"/>
    <mergeCell ref="Y52:Z53"/>
    <mergeCell ref="AA52:AB53"/>
    <mergeCell ref="Q62:S62"/>
    <mergeCell ref="U62:W62"/>
    <mergeCell ref="A7:A12"/>
    <mergeCell ref="A13:A16"/>
    <mergeCell ref="A17:A19"/>
    <mergeCell ref="A20:A22"/>
    <mergeCell ref="A23:A25"/>
    <mergeCell ref="A26:A40"/>
    <mergeCell ref="A41:A46"/>
    <mergeCell ref="C50:C51"/>
    <mergeCell ref="C52:C53"/>
    <mergeCell ref="C54:C55"/>
    <mergeCell ref="C56:C57"/>
    <mergeCell ref="D52:D53"/>
    <mergeCell ref="D54:D55"/>
    <mergeCell ref="D56:D57"/>
    <mergeCell ref="C61:D61"/>
    <mergeCell ref="E61:K61"/>
    <mergeCell ref="L61:O61"/>
    <mergeCell ref="C62:D62"/>
    <mergeCell ref="E62:K62"/>
    <mergeCell ref="L62:O62"/>
    <mergeCell ref="E51:I51"/>
    <mergeCell ref="J51:N51"/>
    <mergeCell ref="Y51:Z51"/>
    <mergeCell ref="AA51:AB51"/>
    <mergeCell ref="C60:D60"/>
    <mergeCell ref="E60:K60"/>
    <mergeCell ref="L60:O60"/>
    <mergeCell ref="R50:R51"/>
    <mergeCell ref="R52:R53"/>
    <mergeCell ref="R54:R55"/>
    <mergeCell ref="R56:R57"/>
    <mergeCell ref="S50:S51"/>
    <mergeCell ref="S52:S53"/>
    <mergeCell ref="S54:S55"/>
    <mergeCell ref="S56:S57"/>
    <mergeCell ref="T50:T51"/>
    <mergeCell ref="A47:AA47"/>
    <mergeCell ref="A48:R48"/>
    <mergeCell ref="A49:T49"/>
    <mergeCell ref="D50:O50"/>
    <mergeCell ref="Y50:AC50"/>
    <mergeCell ref="V4:AC4"/>
    <mergeCell ref="A5:D5"/>
    <mergeCell ref="H5:O5"/>
    <mergeCell ref="Q5:U5"/>
    <mergeCell ref="V5:AC5"/>
    <mergeCell ref="F5:F6"/>
    <mergeCell ref="G5:G6"/>
    <mergeCell ref="P5:P6"/>
    <mergeCell ref="A4:B4"/>
    <mergeCell ref="C4:K4"/>
    <mergeCell ref="L4:O4"/>
    <mergeCell ref="P4:S4"/>
    <mergeCell ref="T4:U4"/>
    <mergeCell ref="V1:Z1"/>
    <mergeCell ref="AA1:AC1"/>
    <mergeCell ref="V2:Z2"/>
    <mergeCell ref="AA2:AC2"/>
    <mergeCell ref="A3:B3"/>
    <mergeCell ref="C3:AC3"/>
    <mergeCell ref="A1:B2"/>
    <mergeCell ref="C1:U2"/>
  </mergeCells>
  <conditionalFormatting sqref="O7:O40">
    <cfRule type="containsText" dxfId="122" priority="317" operator="containsText" text="IMPORTANTE">
      <formula>NOT(ISERROR(SEARCH("IMPORTANTE",O7)))</formula>
    </cfRule>
    <cfRule type="containsText" dxfId="121" priority="326" operator="containsText" text="TRIVIAL">
      <formula>NOT(ISERROR(SEARCH("TRIVIAL",O7)))</formula>
    </cfRule>
    <cfRule type="beginsWith" dxfId="120" priority="330" operator="beginsWith" text="INTOLERABLE">
      <formula>LEFT(O7,LEN("INTOLERABLE"))="INTOLERABLE"</formula>
    </cfRule>
    <cfRule type="containsText" dxfId="119" priority="329" operator="containsText" text="IMPORTANTE">
      <formula>NOT(ISERROR(SEARCH("IMPORTANTE",O7)))</formula>
    </cfRule>
    <cfRule type="containsText" dxfId="118" priority="328" operator="containsText" text="MODERADO">
      <formula>NOT(ISERROR(SEARCH("MODERADO",O7)))</formula>
    </cfRule>
    <cfRule type="beginsWith" dxfId="117" priority="327" operator="beginsWith" text="TOLERABLE">
      <formula>LEFT(O7,LEN("TOLERABLE"))="TOLERABLE"</formula>
    </cfRule>
    <cfRule type="containsText" dxfId="116" priority="316" operator="containsText" text="INTOLERABLE">
      <formula>NOT(ISERROR(SEARCH("INTOLERABLE",O7)))</formula>
    </cfRule>
    <cfRule type="containsText" dxfId="115" priority="315" operator="containsText" text="TRIVIAL">
      <formula>NOT(ISERROR(SEARCH("TRIVIAL",O7)))</formula>
    </cfRule>
    <cfRule type="cellIs" dxfId="114" priority="333" operator="between">
      <formula>5</formula>
      <formula>9</formula>
    </cfRule>
    <cfRule type="cellIs" dxfId="113" priority="332" operator="equal">
      <formula>"MODERADO"</formula>
    </cfRule>
    <cfRule type="containsText" dxfId="112" priority="331" operator="containsText" text="IMPORTANTE">
      <formula>NOT(ISERROR(SEARCH("IMPORTANTE",O7)))</formula>
    </cfRule>
    <cfRule type="containsText" dxfId="111" priority="318" operator="containsText" text="MODERADO">
      <formula>NOT(ISERROR(SEARCH("MODERADO",O7)))</formula>
    </cfRule>
    <cfRule type="containsText" dxfId="110" priority="319" operator="containsText" text="TOLERABLE">
      <formula>NOT(ISERROR(SEARCH("TOLERABLE",O7)))</formula>
    </cfRule>
    <cfRule type="containsText" dxfId="109" priority="320" operator="containsText" text="INTOLERABLE">
      <formula>NOT(ISERROR(SEARCH("INTOLERABLE",O7)))</formula>
    </cfRule>
    <cfRule type="containsText" dxfId="108" priority="321" operator="containsText" text="IMPORTANTE">
      <formula>NOT(ISERROR(SEARCH("IMPORTANTE",O7)))</formula>
    </cfRule>
    <cfRule type="containsText" dxfId="107" priority="322" operator="containsText" text="MODERADO">
      <formula>NOT(ISERROR(SEARCH("MODERADO",O7)))</formula>
    </cfRule>
    <cfRule type="containsText" dxfId="106" priority="323" operator="containsText" text="TOLERABLE">
      <formula>NOT(ISERROR(SEARCH("TOLERABLE",O7)))</formula>
    </cfRule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{02918C18-1C5A-47B6-9D79-89BE81D178F2}</x14:id>
        </ext>
      </extLst>
    </cfRule>
    <cfRule type="cellIs" dxfId="105" priority="325" operator="greaterThan">
      <formula>5</formula>
    </cfRule>
  </conditionalFormatting>
  <conditionalFormatting sqref="O7:O46">
    <cfRule type="containsText" dxfId="104" priority="360" operator="containsText" text="MODERADO">
      <formula>NOT(ISERROR(SEARCH("MODERADO",O7)))</formula>
    </cfRule>
    <cfRule type="containsText" dxfId="103" priority="359" operator="containsText" text="IMPORTANTE">
      <formula>NOT(ISERROR(SEARCH("IMPORTANTE",O7)))</formula>
    </cfRule>
    <cfRule type="containsText" dxfId="102" priority="358" operator="containsText" text="INTOLERABLE">
      <formula>NOT(ISERROR(SEARCH("INTOLERABLE",O7)))</formula>
    </cfRule>
    <cfRule type="containsText" dxfId="101" priority="357" operator="containsText" text="TOLERABLE">
      <formula>NOT(ISERROR(SEARCH("TOLERABLE",O7)))</formula>
    </cfRule>
    <cfRule type="containsText" dxfId="100" priority="356" operator="containsText" text="MODERADO">
      <formula>NOT(ISERROR(SEARCH("MODERADO",O7)))</formula>
    </cfRule>
    <cfRule type="containsText" dxfId="99" priority="355" operator="containsText" text="IMPORTANTE">
      <formula>NOT(ISERROR(SEARCH("IMPORTANTE",O7)))</formula>
    </cfRule>
    <cfRule type="containsText" dxfId="98" priority="354" operator="containsText" text="INTOLERABLE">
      <formula>NOT(ISERROR(SEARCH("INTOLERABLE",O7)))</formula>
    </cfRule>
    <cfRule type="containsText" dxfId="97" priority="353" operator="containsText" text="TRIVIAL">
      <formula>NOT(ISERROR(SEARCH("TRIVIAL",O7)))</formula>
    </cfRule>
    <cfRule type="containsText" dxfId="96" priority="361" operator="containsText" text="TOLERABLE">
      <formula>NOT(ISERROR(SEARCH("TOLERABLE",O7)))</formula>
    </cfRule>
    <cfRule type="cellIs" dxfId="95" priority="371" operator="between">
      <formula>5</formula>
      <formula>9</formula>
    </cfRule>
    <cfRule type="cellIs" dxfId="94" priority="370" operator="equal">
      <formula>"MODERADO"</formula>
    </cfRule>
    <cfRule type="containsText" dxfId="93" priority="369" operator="containsText" text="IMPORTANTE">
      <formula>NOT(ISERROR(SEARCH("IMPORTANTE",O7)))</formula>
    </cfRule>
    <cfRule type="beginsWith" dxfId="92" priority="368" operator="beginsWith" text="INTOLERABLE">
      <formula>LEFT(O7,LEN("INTOLERABLE"))="INTOLERABLE"</formula>
    </cfRule>
    <cfRule type="containsText" dxfId="91" priority="367" operator="containsText" text="IMPORTANTE">
      <formula>NOT(ISERROR(SEARCH("IMPORTANTE",O7)))</formula>
    </cfRule>
    <cfRule type="containsText" dxfId="90" priority="366" operator="containsText" text="MODERADO">
      <formula>NOT(ISERROR(SEARCH("MODERADO",O7)))</formula>
    </cfRule>
    <cfRule type="beginsWith" dxfId="89" priority="365" operator="beginsWith" text="TOLERABLE">
      <formula>LEFT(O7,LEN("TOLERABLE"))="TOLERABLE"</formula>
    </cfRule>
    <cfRule type="containsText" dxfId="88" priority="364" operator="containsText" text="TRIVIAL">
      <formula>NOT(ISERROR(SEARCH("TRIVIAL",O7)))</formula>
    </cfRule>
    <cfRule type="cellIs" dxfId="87" priority="363" operator="greaterThan">
      <formula>5</formula>
    </cfRule>
    <cfRule type="dataBar" priority="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{C81D59C8-8D08-49B6-AAFB-71818A56D2C2}</x14:id>
        </ext>
      </extLst>
    </cfRule>
  </conditionalFormatting>
  <conditionalFormatting sqref="O44">
    <cfRule type="containsText" dxfId="86" priority="98" operator="containsText" text="INTOLERABLE">
      <formula>NOT(ISERROR(SEARCH("INTOLERABLE",O44)))</formula>
    </cfRule>
    <cfRule type="containsText" dxfId="85" priority="99" operator="containsText" text="IMPORTANTE">
      <formula>NOT(ISERROR(SEARCH("IMPORTANTE",O44)))</formula>
    </cfRule>
    <cfRule type="containsText" dxfId="84" priority="100" operator="containsText" text="MODERADO">
      <formula>NOT(ISERROR(SEARCH("MODERADO",O44)))</formula>
    </cfRule>
    <cfRule type="containsText" dxfId="83" priority="101" operator="containsText" text="TOLERABLE">
      <formula>NOT(ISERROR(SEARCH("TOLERABLE",O44)))</formula>
    </cfRule>
    <cfRule type="containsText" dxfId="82" priority="103" operator="containsText" text="IMPORTANTE">
      <formula>NOT(ISERROR(SEARCH("IMPORTANTE",O44)))</formula>
    </cfRule>
    <cfRule type="containsText" dxfId="81" priority="104" operator="containsText" text="MODERADO">
      <formula>NOT(ISERROR(SEARCH("MODERADO",O44)))</formula>
    </cfRule>
    <cfRule type="containsText" dxfId="80" priority="105" operator="containsText" text="TOLERABLE">
      <formula>NOT(ISERROR(SEARCH("TOLERABLE",O44)))</formula>
    </cfRule>
    <cfRule type="dataBar" priority="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{F61FE1EE-2264-4711-95C7-1830BF8D116F}</x14:id>
        </ext>
      </extLst>
    </cfRule>
    <cfRule type="cellIs" dxfId="79" priority="107" operator="greaterThan">
      <formula>5</formula>
    </cfRule>
    <cfRule type="containsText" dxfId="78" priority="108" operator="containsText" text="TRIVIAL">
      <formula>NOT(ISERROR(SEARCH("TRIVIAL",O44)))</formula>
    </cfRule>
    <cfRule type="beginsWith" dxfId="77" priority="109" operator="beginsWith" text="TOLERABLE">
      <formula>LEFT(O44,LEN("TOLERABLE"))="TOLERABLE"</formula>
    </cfRule>
    <cfRule type="containsText" dxfId="76" priority="110" operator="containsText" text="MODERADO">
      <formula>NOT(ISERROR(SEARCH("MODERADO",O44)))</formula>
    </cfRule>
    <cfRule type="containsText" dxfId="75" priority="111" operator="containsText" text="IMPORTANTE">
      <formula>NOT(ISERROR(SEARCH("IMPORTANTE",O44)))</formula>
    </cfRule>
    <cfRule type="beginsWith" dxfId="74" priority="112" operator="beginsWith" text="INTOLERABLE">
      <formula>LEFT(O44,LEN("INTOLERABLE"))="INTOLERABLE"</formula>
    </cfRule>
    <cfRule type="containsText" dxfId="73" priority="113" operator="containsText" text="IMPORTANTE">
      <formula>NOT(ISERROR(SEARCH("IMPORTANTE",O44)))</formula>
    </cfRule>
    <cfRule type="cellIs" dxfId="72" priority="114" operator="equal">
      <formula>"MODERADO"</formula>
    </cfRule>
    <cfRule type="cellIs" dxfId="71" priority="115" operator="between">
      <formula>5</formula>
      <formula>9</formula>
    </cfRule>
  </conditionalFormatting>
  <conditionalFormatting sqref="O58:O59 AC58:AC59">
    <cfRule type="cellIs" dxfId="70" priority="180" operator="greaterThan">
      <formula>5</formula>
    </cfRule>
    <cfRule type="cellIs" dxfId="69" priority="208" operator="between">
      <formula>5</formula>
      <formula>9</formula>
    </cfRule>
    <cfRule type="containsText" dxfId="68" priority="203" operator="containsText" text="MODERADO">
      <formula>NOT(ISERROR(SEARCH("MODERADO",O58)))</formula>
    </cfRule>
    <cfRule type="cellIs" dxfId="67" priority="207" operator="equal">
      <formula>"MODERADO"</formula>
    </cfRule>
    <cfRule type="containsText" dxfId="66" priority="206" operator="containsText" text="IMPORTANTE">
      <formula>NOT(ISERROR(SEARCH("IMPORTANTE",O58)))</formula>
    </cfRule>
    <cfRule type="beginsWith" dxfId="65" priority="205" operator="beginsWith" text="INTOLERABLE">
      <formula>LEFT(O58,LEN("INTOLERABLE"))="INTOLERABLE"</formula>
    </cfRule>
    <cfRule type="containsText" dxfId="64" priority="204" operator="containsText" text="IMPORTANTE">
      <formula>NOT(ISERROR(SEARCH("IMPORTANTE",O58)))</formula>
    </cfRule>
  </conditionalFormatting>
  <conditionalFormatting sqref="O58:O59">
    <cfRule type="containsText" dxfId="63" priority="181" operator="containsText" text="TRIVIAL">
      <formula>NOT(ISERROR(SEARCH("TRIVIAL",O58)))</formula>
    </cfRule>
    <cfRule type="containsText" dxfId="62" priority="182" operator="containsText" text="INTOLERABLE">
      <formula>NOT(ISERROR(SEARCH("INTOLERABLE",O58)))</formula>
    </cfRule>
    <cfRule type="containsText" dxfId="61" priority="183" operator="containsText" text="IMPORTANTE">
      <formula>NOT(ISERROR(SEARCH("IMPORTANTE",O58)))</formula>
    </cfRule>
    <cfRule type="containsText" dxfId="60" priority="184" operator="containsText" text="MODERADO">
      <formula>NOT(ISERROR(SEARCH("MODERADO",O58)))</formula>
    </cfRule>
    <cfRule type="containsText" dxfId="59" priority="185" operator="containsText" text="TOLERABLE">
      <formula>NOT(ISERROR(SEARCH("TOLERABLE",O58)))</formula>
    </cfRule>
    <cfRule type="containsText" dxfId="58" priority="186" operator="containsText" text="INTOLERABLE">
      <formula>NOT(ISERROR(SEARCH("INTOLERABLE",O58)))</formula>
    </cfRule>
    <cfRule type="containsText" dxfId="57" priority="187" operator="containsText" text="IMPORTANTE">
      <formula>NOT(ISERROR(SEARCH("IMPORTANTE",O58)))</formula>
    </cfRule>
    <cfRule type="containsText" dxfId="56" priority="188" operator="containsText" text="MODERADO">
      <formula>NOT(ISERROR(SEARCH("MODERADO",O58)))</formula>
    </cfRule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{E6F1DB30-A32F-4917-B5B0-EE43944B7019}</x14:id>
        </ext>
      </extLst>
    </cfRule>
    <cfRule type="containsText" dxfId="55" priority="189" operator="containsText" text="TOLERABLE">
      <formula>NOT(ISERROR(SEARCH("TOLERABLE",O58)))</formula>
    </cfRule>
  </conditionalFormatting>
  <conditionalFormatting sqref="AC7:AC46">
    <cfRule type="containsText" dxfId="54" priority="410" operator="containsText" text="TRIVIAL">
      <formula>NOT(ISERROR(SEARCH("TRIVIAL",AC7)))</formula>
    </cfRule>
    <cfRule type="containsText" dxfId="53" priority="411" operator="containsText" text="INTOLERABLE">
      <formula>NOT(ISERROR(SEARCH("INTOLERABLE",AC7)))</formula>
    </cfRule>
    <cfRule type="containsText" dxfId="52" priority="412" operator="containsText" text="IMPORTANTE">
      <formula>NOT(ISERROR(SEARCH("IMPORTANTE",AC7)))</formula>
    </cfRule>
    <cfRule type="containsText" dxfId="51" priority="413" operator="containsText" text="MODERADO">
      <formula>NOT(ISERROR(SEARCH("MODERADO",AC7)))</formula>
    </cfRule>
    <cfRule type="containsText" dxfId="50" priority="414" operator="containsText" text="TOLERABLE">
      <formula>NOT(ISERROR(SEARCH("TOLERABLE",AC7)))</formula>
    </cfRule>
    <cfRule type="containsText" dxfId="49" priority="415" operator="containsText" text="INTOLERABLE">
      <formula>NOT(ISERROR(SEARCH("INTOLERABLE",AC7)))</formula>
    </cfRule>
    <cfRule type="containsText" dxfId="48" priority="416" operator="containsText" text="IMPORTANTE">
      <formula>NOT(ISERROR(SEARCH("IMPORTANTE",AC7)))</formula>
    </cfRule>
    <cfRule type="containsText" dxfId="47" priority="417" operator="containsText" text="MODERADO">
      <formula>NOT(ISERROR(SEARCH("MODERADO",AC7)))</formula>
    </cfRule>
    <cfRule type="containsText" dxfId="46" priority="418" operator="containsText" text="TOLERABLE">
      <formula>NOT(ISERROR(SEARCH("TOLERABLE",AC7)))</formula>
    </cfRule>
    <cfRule type="dataBar" priority="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{83AF438D-47B9-499D-BFE3-31CC3F8D76AF}</x14:id>
        </ext>
      </extLst>
    </cfRule>
    <cfRule type="cellIs" dxfId="45" priority="420" operator="greaterThan">
      <formula>5</formula>
    </cfRule>
    <cfRule type="containsText" dxfId="44" priority="391" operator="containsText" text="TRIVIAL">
      <formula>NOT(ISERROR(SEARCH("TRIVIAL",AC7)))</formula>
    </cfRule>
    <cfRule type="containsText" dxfId="43" priority="421" operator="containsText" text="TRIVIAL">
      <formula>NOT(ISERROR(SEARCH("TRIVIAL",AC7)))</formula>
    </cfRule>
    <cfRule type="beginsWith" dxfId="42" priority="422" operator="beginsWith" text="TOLERABLE">
      <formula>LEFT(AC7,LEN("TOLERABLE"))="TOLERABLE"</formula>
    </cfRule>
    <cfRule type="containsText" dxfId="41" priority="423" operator="containsText" text="MODERADO">
      <formula>NOT(ISERROR(SEARCH("MODERADO",AC7)))</formula>
    </cfRule>
    <cfRule type="containsText" dxfId="40" priority="424" operator="containsText" text="IMPORTANTE">
      <formula>NOT(ISERROR(SEARCH("IMPORTANTE",AC7)))</formula>
    </cfRule>
    <cfRule type="beginsWith" dxfId="39" priority="425" operator="beginsWith" text="INTOLERABLE">
      <formula>LEFT(AC7,LEN("INTOLERABLE"))="INTOLERABLE"</formula>
    </cfRule>
    <cfRule type="containsText" dxfId="38" priority="426" operator="containsText" text="IMPORTANTE">
      <formula>NOT(ISERROR(SEARCH("IMPORTANTE",AC7)))</formula>
    </cfRule>
    <cfRule type="cellIs" dxfId="37" priority="427" operator="equal">
      <formula>"MODERADO"</formula>
    </cfRule>
    <cfRule type="cellIs" dxfId="36" priority="428" operator="between">
      <formula>5</formula>
      <formula>9</formula>
    </cfRule>
    <cfRule type="dataBar" priority="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{5D040674-4BBB-49DA-A6E3-CB167928D053}</x14:id>
        </ext>
      </extLst>
    </cfRule>
    <cfRule type="containsText" dxfId="35" priority="392" operator="containsText" text="INTOLERABLE">
      <formula>NOT(ISERROR(SEARCH("INTOLERABLE",AC7)))</formula>
    </cfRule>
    <cfRule type="containsText" dxfId="34" priority="393" operator="containsText" text="IMPORTANTE">
      <formula>NOT(ISERROR(SEARCH("IMPORTANTE",AC7)))</formula>
    </cfRule>
    <cfRule type="containsText" dxfId="33" priority="394" operator="containsText" text="MODERADO">
      <formula>NOT(ISERROR(SEARCH("MODERADO",AC7)))</formula>
    </cfRule>
    <cfRule type="containsText" dxfId="32" priority="395" operator="containsText" text="TOLERABLE">
      <formula>NOT(ISERROR(SEARCH("TOLERABLE",AC7)))</formula>
    </cfRule>
    <cfRule type="containsText" dxfId="31" priority="396" operator="containsText" text="INTOLERABLE">
      <formula>NOT(ISERROR(SEARCH("INTOLERABLE",AC7)))</formula>
    </cfRule>
    <cfRule type="containsText" dxfId="30" priority="397" operator="containsText" text="IMPORTANTE">
      <formula>NOT(ISERROR(SEARCH("IMPORTANTE",AC7)))</formula>
    </cfRule>
    <cfRule type="containsText" dxfId="29" priority="398" operator="containsText" text="MODERADO">
      <formula>NOT(ISERROR(SEARCH("MODERADO",AC7)))</formula>
    </cfRule>
    <cfRule type="containsText" dxfId="28" priority="399" operator="containsText" text="TOLERABLE">
      <formula>NOT(ISERROR(SEARCH("TOLERABLE",AC7)))</formula>
    </cfRule>
    <cfRule type="cellIs" dxfId="27" priority="401" operator="greaterThan">
      <formula>5</formula>
    </cfRule>
    <cfRule type="containsText" dxfId="26" priority="402" operator="containsText" text="TRIVIAL">
      <formula>NOT(ISERROR(SEARCH("TRIVIAL",AC7)))</formula>
    </cfRule>
    <cfRule type="beginsWith" dxfId="25" priority="403" operator="beginsWith" text="TOLERABLE">
      <formula>LEFT(AC7,LEN("TOLERABLE"))="TOLERABLE"</formula>
    </cfRule>
    <cfRule type="containsText" dxfId="24" priority="404" operator="containsText" text="MODERADO">
      <formula>NOT(ISERROR(SEARCH("MODERADO",AC7)))</formula>
    </cfRule>
    <cfRule type="containsText" dxfId="23" priority="405" operator="containsText" text="IMPORTANTE">
      <formula>NOT(ISERROR(SEARCH("IMPORTANTE",AC7)))</formula>
    </cfRule>
    <cfRule type="beginsWith" dxfId="22" priority="406" operator="beginsWith" text="INTOLERABLE">
      <formula>LEFT(AC7,LEN("INTOLERABLE"))="INTOLERABLE"</formula>
    </cfRule>
    <cfRule type="containsText" dxfId="21" priority="407" operator="containsText" text="IMPORTANTE">
      <formula>NOT(ISERROR(SEARCH("IMPORTANTE",AC7)))</formula>
    </cfRule>
    <cfRule type="cellIs" dxfId="20" priority="408" operator="equal">
      <formula>"MODERADO"</formula>
    </cfRule>
    <cfRule type="cellIs" dxfId="19" priority="409" operator="between">
      <formula>5</formula>
      <formula>9</formula>
    </cfRule>
  </conditionalFormatting>
  <conditionalFormatting sqref="AC58:AC59 O58:O59">
    <cfRule type="beginsWith" dxfId="18" priority="202" operator="beginsWith" text="TOLERABLE">
      <formula>LEFT(O58,LEN("TOLERABLE"))="TOLERABLE"</formula>
    </cfRule>
    <cfRule type="containsText" dxfId="17" priority="201" operator="containsText" text="TRIVIAL">
      <formula>NOT(ISERROR(SEARCH("TRIVIAL",O58)))</formula>
    </cfRule>
  </conditionalFormatting>
  <conditionalFormatting sqref="AC58:AC59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{AA7D3469-3873-4873-A88D-D21915E50127}</x14:id>
        </ext>
      </extLst>
    </cfRule>
    <cfRule type="containsText" dxfId="16" priority="198" operator="containsText" text="MODERADO">
      <formula>NOT(ISERROR(SEARCH("MODERADO",AC58)))</formula>
    </cfRule>
    <cfRule type="containsText" dxfId="15" priority="197" operator="containsText" text="IMPORTANTE">
      <formula>NOT(ISERROR(SEARCH("IMPORTANTE",AC58)))</formula>
    </cfRule>
    <cfRule type="containsText" dxfId="14" priority="196" operator="containsText" text="INTOLERABLE">
      <formula>NOT(ISERROR(SEARCH("INTOLERABLE",AC58)))</formula>
    </cfRule>
    <cfRule type="containsText" dxfId="13" priority="195" operator="containsText" text="TOLERABLE">
      <formula>NOT(ISERROR(SEARCH("TOLERABLE",AC58)))</formula>
    </cfRule>
    <cfRule type="containsText" dxfId="12" priority="194" operator="containsText" text="MODERADO">
      <formula>NOT(ISERROR(SEARCH("MODERADO",AC58)))</formula>
    </cfRule>
    <cfRule type="containsText" dxfId="11" priority="193" operator="containsText" text="IMPORTANTE">
      <formula>NOT(ISERROR(SEARCH("IMPORTANTE",AC58)))</formula>
    </cfRule>
    <cfRule type="containsText" dxfId="10" priority="192" operator="containsText" text="INTOLERABLE">
      <formula>NOT(ISERROR(SEARCH("INTOLERABLE",AC58)))</formula>
    </cfRule>
    <cfRule type="containsText" dxfId="9" priority="191" operator="containsText" text="TRIVIAL">
      <formula>NOT(ISERROR(SEARCH("TRIVIAL",AC58)))</formula>
    </cfRule>
    <cfRule type="containsText" dxfId="8" priority="199" operator="containsText" text="TOLERABLE">
      <formula>NOT(ISERROR(SEARCH("TOLERABLE",AC58)))</formula>
    </cfRule>
  </conditionalFormatting>
  <conditionalFormatting sqref="AE26">
    <cfRule type="cellIs" dxfId="7" priority="295" operator="between">
      <formula>5</formula>
      <formula>9</formula>
    </cfRule>
    <cfRule type="cellIs" dxfId="6" priority="294" operator="equal">
      <formula>"MODERADO"</formula>
    </cfRule>
    <cfRule type="containsText" dxfId="5" priority="293" operator="containsText" text="IMPORTANTE">
      <formula>NOT(ISERROR(SEARCH("IMPORTANTE",AE26)))</formula>
    </cfRule>
    <cfRule type="beginsWith" dxfId="4" priority="292" operator="beginsWith" text="INTOLERABLE">
      <formula>LEFT(AE26,LEN("INTOLERABLE"))="INTOLERABLE"</formula>
    </cfRule>
    <cfRule type="containsText" dxfId="3" priority="290" operator="containsText" text="MODERADO">
      <formula>NOT(ISERROR(SEARCH("MODERADO",AE26)))</formula>
    </cfRule>
    <cfRule type="beginsWith" dxfId="2" priority="289" operator="beginsWith" text="TOLERABLE">
      <formula>LEFT(AE26,LEN("TOLERABLE"))="TOLERABLE"</formula>
    </cfRule>
    <cfRule type="containsText" dxfId="1" priority="288" operator="containsText" text="TRIVIAL">
      <formula>NOT(ISERROR(SEARCH("TRIVIAL",AE26)))</formula>
    </cfRule>
    <cfRule type="containsText" dxfId="0" priority="291" operator="containsText" text="IMPORTANTE">
      <formula>NOT(ISERROR(SEARCH("IMPORTANTE",AE26)))</formula>
    </cfRule>
  </conditionalFormatting>
  <printOptions horizontalCentered="1" verticalCentered="1"/>
  <pageMargins left="0.25" right="0.25" top="0.75" bottom="0.75" header="0.3" footer="0.3"/>
  <pageSetup paperSize="9" scale="27" fitToHeight="0" orientation="landscape" horizontalDpi="300" verticalDpi="300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918C18-1C5A-47B6-9D79-89BE81D178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O7:O40</xm:sqref>
        </x14:conditionalFormatting>
        <x14:conditionalFormatting xmlns:xm="http://schemas.microsoft.com/office/excel/2006/main">
          <x14:cfRule type="dataBar" id="{C81D59C8-8D08-49B6-AAFB-71818A56D2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O7:O46</xm:sqref>
        </x14:conditionalFormatting>
        <x14:conditionalFormatting xmlns:xm="http://schemas.microsoft.com/office/excel/2006/main">
          <x14:cfRule type="dataBar" id="{F61FE1EE-2264-4711-95C7-1830BF8D11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O44</xm:sqref>
        </x14:conditionalFormatting>
        <x14:conditionalFormatting xmlns:xm="http://schemas.microsoft.com/office/excel/2006/main">
          <x14:cfRule type="dataBar" id="{E6F1DB30-A32F-4917-B5B0-EE43944B70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O58:O59</xm:sqref>
        </x14:conditionalFormatting>
        <x14:conditionalFormatting xmlns:xm="http://schemas.microsoft.com/office/excel/2006/main">
          <x14:cfRule type="dataBar" id="{83AF438D-47B9-499D-BFE3-31CC3F8D76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040674-4BBB-49DA-A6E3-CB167928D0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AC7:AC46</xm:sqref>
        </x14:conditionalFormatting>
        <x14:conditionalFormatting xmlns:xm="http://schemas.microsoft.com/office/excel/2006/main">
          <x14:cfRule type="dataBar" id="{AA7D3469-3873-4873-A88D-D21915E501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AC58:AC59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321467EB4493428E28C4084E9508D6" ma:contentTypeVersion="15" ma:contentTypeDescription="Crear nuevo documento." ma:contentTypeScope="" ma:versionID="e21d14377992accb0c5ee900a7df4c1c">
  <xsd:schema xmlns:xsd="http://www.w3.org/2001/XMLSchema" xmlns:xs="http://www.w3.org/2001/XMLSchema" xmlns:p="http://schemas.microsoft.com/office/2006/metadata/properties" xmlns:ns2="d6a03efa-fc2f-4b09-afde-08f6c832eb26" xmlns:ns3="2e5d286c-9200-4785-9c76-67b87f54d66c" xmlns:ns4="747c2816-a616-4b11-809c-d71264cd9924" targetNamespace="http://schemas.microsoft.com/office/2006/metadata/properties" ma:root="true" ma:fieldsID="6802b23687380d4517a1d4597f28d8bc" ns2:_="" ns3:_="" ns4:_="">
    <xsd:import namespace="d6a03efa-fc2f-4b09-afde-08f6c832eb26"/>
    <xsd:import namespace="2e5d286c-9200-4785-9c76-67b87f54d66c"/>
    <xsd:import namespace="747c2816-a616-4b11-809c-d71264cd99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03efa-fc2f-4b09-afde-08f6c832eb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0cf089e-44e6-4022-bf3e-ee8e30a05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d286c-9200-4785-9c76-67b87f54d66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f70c00-56b9-413b-a3dd-37bd9574064b}" ma:internalName="TaxCatchAll" ma:showField="CatchAllData" ma:web="2e5d286c-9200-4785-9c76-67b87f54d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c2816-a616-4b11-809c-d71264cd992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5d286c-9200-4785-9c76-67b87f54d66c" xsi:nil="true"/>
    <lcf76f155ced4ddcb4097134ff3c332f xmlns="d6a03efa-fc2f-4b09-afde-08f6c832eb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CBABE6-C3D5-42B2-A24A-A898D675303C}">
  <ds:schemaRefs/>
</ds:datastoreItem>
</file>

<file path=customXml/itemProps2.xml><?xml version="1.0" encoding="utf-8"?>
<ds:datastoreItem xmlns:ds="http://schemas.openxmlformats.org/officeDocument/2006/customXml" ds:itemID="{9B66B434-50B1-41F2-90C4-E8EFB86AB705}">
  <ds:schemaRefs/>
</ds:datastoreItem>
</file>

<file path=customXml/itemProps3.xml><?xml version="1.0" encoding="utf-8"?>
<ds:datastoreItem xmlns:ds="http://schemas.openxmlformats.org/officeDocument/2006/customXml" ds:itemID="{8E9FDD84-39FD-4FF3-B57E-98ED93675E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OPERADOR DE BALANZA </vt:lpstr>
      <vt:lpstr>'OPERADOR DE BALANZA '!Área_de_impresión</vt:lpstr>
      <vt:lpstr>'OPERADOR DE BALANZA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2022-10-21T18:55:00Z</cp:lastPrinted>
  <dcterms:created xsi:type="dcterms:W3CDTF">2020-04-22T04:12:00Z</dcterms:created>
  <dcterms:modified xsi:type="dcterms:W3CDTF">2025-02-05T20:19:01Z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0x010100FB321467EB4493428E28C4084E9508D6</vt:lpwstr>
  </property>
  <property fmtid="{D5CDD505-2E9C-101B-9397-08002B2CF9AE}" pid="3" name="ICV">
    <vt:lpwstr>CEC6F00E849D4A29AD6D568454D423F3_12</vt:lpwstr>
  </property>
  <property fmtid="{D5CDD505-2E9C-101B-9397-08002B2CF9AE}" pid="4" name="KSOProductBuildVer">
    <vt:lpwstr>2058-12.2.0.18283</vt:lpwstr>
  </property>
</Properties>
</file>